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5" windowWidth="20730" windowHeight="9150"/>
  </bookViews>
  <sheets>
    <sheet name="fleur-de coin" sheetId="5" r:id="rId1"/>
    <sheet name="te koop" sheetId="4" r:id="rId2"/>
    <sheet name="Sheet1" sheetId="6" r:id="rId3"/>
  </sheets>
  <calcPr calcId="125725"/>
</workbook>
</file>

<file path=xl/calcChain.xml><?xml version="1.0" encoding="utf-8"?>
<calcChain xmlns="http://schemas.openxmlformats.org/spreadsheetml/2006/main">
  <c r="R201" i="5"/>
  <c r="Q201"/>
  <c r="R200"/>
  <c r="Q200"/>
  <c r="R198"/>
  <c r="Q198"/>
  <c r="Q199"/>
  <c r="R199"/>
  <c r="Q19"/>
  <c r="R9"/>
  <c r="Q9"/>
  <c r="R47"/>
  <c r="Q47"/>
  <c r="R46"/>
  <c r="Q46"/>
  <c r="R4"/>
  <c r="Q4"/>
  <c r="R167"/>
  <c r="Q167"/>
  <c r="R145"/>
  <c r="Q145"/>
  <c r="R195"/>
  <c r="Q195"/>
  <c r="R194"/>
  <c r="Q194"/>
  <c r="R193"/>
  <c r="Q193"/>
  <c r="R192"/>
  <c r="Q192"/>
  <c r="R191"/>
  <c r="Q191"/>
  <c r="R164" l="1"/>
  <c r="Q164"/>
  <c r="R172"/>
  <c r="Q172"/>
  <c r="R158"/>
  <c r="Q158"/>
  <c r="R128"/>
  <c r="Q128"/>
  <c r="R129"/>
  <c r="Q129"/>
  <c r="R139"/>
  <c r="Q139"/>
  <c r="R166"/>
  <c r="Q166"/>
  <c r="R171"/>
  <c r="Q171"/>
  <c r="R184"/>
  <c r="Q184"/>
  <c r="R185"/>
  <c r="Q185"/>
  <c r="R187"/>
  <c r="Q187"/>
  <c r="R186"/>
  <c r="Q186"/>
  <c r="R182" l="1"/>
  <c r="Q182"/>
  <c r="R180"/>
  <c r="Q180"/>
  <c r="R178"/>
  <c r="Q178"/>
  <c r="R179"/>
  <c r="Q179"/>
  <c r="R177"/>
  <c r="Q177"/>
  <c r="R175"/>
  <c r="Q175"/>
  <c r="R174"/>
  <c r="Q174"/>
  <c r="R173"/>
  <c r="Q173"/>
  <c r="R170"/>
  <c r="Q170"/>
  <c r="R169"/>
  <c r="Q169"/>
  <c r="R168"/>
  <c r="Q168"/>
  <c r="R165"/>
  <c r="Q165"/>
  <c r="R176"/>
  <c r="Q176"/>
  <c r="Q134"/>
  <c r="R156" l="1"/>
  <c r="Q156"/>
  <c r="R155"/>
  <c r="Q155"/>
  <c r="R154"/>
  <c r="Q154"/>
  <c r="R150"/>
  <c r="Q150"/>
  <c r="R144"/>
  <c r="Q144"/>
  <c r="Q146"/>
  <c r="R146"/>
  <c r="Q133"/>
  <c r="Q131"/>
  <c r="Q130"/>
  <c r="R132"/>
  <c r="Q132"/>
  <c r="R196" l="1"/>
  <c r="Q196"/>
  <c r="Q8"/>
  <c r="R13"/>
  <c r="Q13"/>
  <c r="Q7"/>
  <c r="R17"/>
  <c r="Q17"/>
  <c r="R10"/>
  <c r="Q10"/>
  <c r="R12"/>
  <c r="Q12"/>
  <c r="R15"/>
  <c r="Q15"/>
  <c r="Q5"/>
  <c r="R11"/>
  <c r="Q11"/>
  <c r="Q6"/>
  <c r="Q18"/>
  <c r="Q16"/>
  <c r="R16"/>
  <c r="R14"/>
  <c r="Q14"/>
  <c r="Q41"/>
  <c r="Q32"/>
  <c r="R32"/>
  <c r="R26"/>
  <c r="Q26"/>
  <c r="R34"/>
  <c r="Q34"/>
  <c r="Q39"/>
  <c r="Q40"/>
  <c r="R23" l="1"/>
  <c r="Q23"/>
  <c r="R33"/>
  <c r="Q33"/>
  <c r="R22"/>
  <c r="Q22"/>
  <c r="Q44"/>
  <c r="R21"/>
  <c r="Q21"/>
  <c r="R30"/>
  <c r="Q30"/>
  <c r="Q27"/>
  <c r="Q43"/>
  <c r="R36"/>
  <c r="Q36"/>
  <c r="Q42"/>
  <c r="Q31"/>
  <c r="R31"/>
  <c r="R38"/>
  <c r="Q38"/>
  <c r="Q20"/>
  <c r="R20"/>
  <c r="R45"/>
  <c r="Q45"/>
  <c r="R37"/>
  <c r="Q37"/>
  <c r="R24"/>
  <c r="Q24"/>
  <c r="R25"/>
  <c r="Q25"/>
  <c r="R35"/>
  <c r="Q35"/>
  <c r="R28"/>
  <c r="Q28"/>
  <c r="R29"/>
  <c r="Q29"/>
  <c r="B204"/>
  <c r="R3"/>
  <c r="Q3"/>
  <c r="P203"/>
  <c r="R66"/>
  <c r="Q66"/>
  <c r="R2"/>
  <c r="Q2"/>
  <c r="Q48"/>
  <c r="R48"/>
  <c r="R202"/>
  <c r="Q202"/>
  <c r="R83"/>
  <c r="Q83"/>
  <c r="R84"/>
  <c r="Q84"/>
  <c r="R72"/>
  <c r="Q72"/>
  <c r="R82"/>
  <c r="Q82"/>
  <c r="R71"/>
  <c r="Q71"/>
  <c r="R70"/>
  <c r="Q70"/>
  <c r="R81"/>
  <c r="Q81"/>
  <c r="R80"/>
  <c r="Q80"/>
  <c r="R79"/>
  <c r="Q79"/>
  <c r="R78"/>
  <c r="Q78"/>
  <c r="R77"/>
  <c r="Q77"/>
  <c r="R76"/>
  <c r="Q76"/>
  <c r="R75"/>
  <c r="Q75"/>
  <c r="R74"/>
  <c r="Q74"/>
  <c r="R68"/>
  <c r="Q68"/>
  <c r="R69"/>
  <c r="Q69"/>
  <c r="R163"/>
  <c r="Q163"/>
  <c r="R162"/>
  <c r="Q162"/>
  <c r="R161"/>
  <c r="Q161"/>
  <c r="Q159"/>
  <c r="R159"/>
  <c r="Q160"/>
  <c r="R160"/>
  <c r="Q157"/>
  <c r="R157"/>
  <c r="Q153"/>
  <c r="R153"/>
  <c r="Q152"/>
  <c r="R152"/>
  <c r="R151"/>
  <c r="Q151"/>
  <c r="R147"/>
  <c r="Q147"/>
  <c r="R149"/>
  <c r="Q149"/>
  <c r="R148"/>
  <c r="Q148"/>
  <c r="R143" l="1"/>
  <c r="Q143"/>
  <c r="Q140"/>
  <c r="R140"/>
  <c r="R142"/>
  <c r="Q142"/>
  <c r="R141"/>
  <c r="Q141"/>
  <c r="R138"/>
  <c r="Q138"/>
  <c r="R137"/>
  <c r="Q137"/>
  <c r="R136"/>
  <c r="Q136"/>
  <c r="R135"/>
  <c r="Q135"/>
  <c r="R183"/>
  <c r="Q183"/>
  <c r="R181"/>
  <c r="Q181"/>
  <c r="R73"/>
  <c r="Q73"/>
  <c r="R67"/>
  <c r="Q67"/>
  <c r="R197"/>
  <c r="Q197"/>
  <c r="R190"/>
  <c r="Q190"/>
  <c r="R189"/>
  <c r="Q189"/>
  <c r="R188"/>
  <c r="Q188"/>
  <c r="R127"/>
  <c r="Q127"/>
  <c r="R126"/>
  <c r="Q126"/>
  <c r="R125"/>
  <c r="Q125"/>
  <c r="R124"/>
  <c r="Q124"/>
  <c r="R123"/>
  <c r="Q123"/>
  <c r="R122"/>
  <c r="Q122"/>
  <c r="R121"/>
  <c r="Q121"/>
  <c r="R120"/>
  <c r="Q120"/>
  <c r="R119"/>
  <c r="Q119"/>
  <c r="R118"/>
  <c r="Q118"/>
  <c r="R117"/>
  <c r="Q117"/>
  <c r="R116"/>
  <c r="Q116"/>
  <c r="R115"/>
  <c r="Q115"/>
  <c r="R114"/>
  <c r="Q114"/>
  <c r="R113"/>
  <c r="Q113"/>
  <c r="R112"/>
  <c r="Q112"/>
  <c r="R111"/>
  <c r="Q111"/>
  <c r="Q110"/>
  <c r="Q109"/>
  <c r="R108"/>
  <c r="Q108"/>
  <c r="R107"/>
  <c r="Q107"/>
  <c r="Q106"/>
  <c r="Q105"/>
  <c r="R104"/>
  <c r="Q104"/>
  <c r="R103"/>
  <c r="Q103"/>
  <c r="R102"/>
  <c r="Q102"/>
  <c r="Q101"/>
  <c r="R100"/>
  <c r="Q100"/>
  <c r="R99"/>
  <c r="Q99"/>
  <c r="Q98"/>
  <c r="Q97"/>
  <c r="Q96"/>
  <c r="Q95"/>
  <c r="R92"/>
  <c r="R91"/>
  <c r="R90"/>
  <c r="R89"/>
  <c r="R94"/>
  <c r="Q94"/>
  <c r="R93"/>
  <c r="Q93"/>
  <c r="R85"/>
  <c r="R86"/>
  <c r="R87"/>
  <c r="R88"/>
  <c r="R64"/>
  <c r="R65"/>
  <c r="Q54"/>
  <c r="R61"/>
  <c r="R56"/>
  <c r="R54"/>
  <c r="R53"/>
  <c r="R52"/>
  <c r="R51"/>
  <c r="R49"/>
  <c r="R50"/>
  <c r="Q92"/>
  <c r="Q91"/>
  <c r="Q90"/>
  <c r="Q89"/>
  <c r="Q88"/>
  <c r="Q87"/>
  <c r="Q86"/>
  <c r="Q85"/>
  <c r="Q65"/>
  <c r="Q64"/>
  <c r="Q63"/>
  <c r="Q62"/>
  <c r="Q61"/>
  <c r="Q60"/>
  <c r="Q59"/>
  <c r="Q58"/>
  <c r="Q57"/>
  <c r="Q56"/>
  <c r="Q55"/>
  <c r="Q53"/>
  <c r="Q52"/>
  <c r="Q51"/>
  <c r="Q50"/>
  <c r="Q49"/>
  <c r="V3" i="4"/>
  <c r="U3"/>
  <c r="Q203" i="5" l="1"/>
  <c r="R203"/>
</calcChain>
</file>

<file path=xl/comments1.xml><?xml version="1.0" encoding="utf-8"?>
<comments xmlns="http://schemas.openxmlformats.org/spreadsheetml/2006/main">
  <authors>
    <author>Leo Daman</author>
  </authors>
  <commentList>
    <comment ref="E52" authorId="0">
      <text>
        <r>
          <rPr>
            <b/>
            <sz val="9"/>
            <color indexed="81"/>
            <rFont val="Tahoma"/>
            <family val="2"/>
          </rPr>
          <t>corrosion on faceA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4" authorId="0">
      <text>
        <r>
          <rPr>
            <b/>
            <sz val="9"/>
            <color indexed="81"/>
            <rFont val="Tahoma"/>
            <family val="2"/>
          </rPr>
          <t>From this date minted under the regne of Albert II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5" authorId="0">
      <text>
        <r>
          <rPr>
            <b/>
            <sz val="9"/>
            <color indexed="81"/>
            <rFont val="Tahoma"/>
            <family val="2"/>
          </rPr>
          <t>From this date minted under the regne of Albert II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8" authorId="0">
      <text>
        <r>
          <rPr>
            <b/>
            <sz val="9"/>
            <color indexed="81"/>
            <rFont val="Tahoma"/>
            <family val="2"/>
          </rPr>
          <t>Lille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9" authorId="0">
      <text>
        <r>
          <rPr>
            <b/>
            <sz val="9"/>
            <color indexed="81"/>
            <rFont val="Tahoma"/>
            <family val="2"/>
          </rPr>
          <t>Bordeaux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2" authorId="0">
      <text>
        <r>
          <rPr>
            <b/>
            <sz val="9"/>
            <color indexed="81"/>
            <rFont val="Tahoma"/>
            <family val="2"/>
          </rPr>
          <t>PARIS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3" authorId="0">
      <text>
        <r>
          <rPr>
            <b/>
            <sz val="9"/>
            <color indexed="81"/>
            <rFont val="Tahoma"/>
            <family val="2"/>
          </rPr>
          <t>open 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4" authorId="0">
      <text>
        <r>
          <rPr>
            <b/>
            <sz val="9"/>
            <color indexed="81"/>
            <rFont val="Tahoma"/>
            <family val="2"/>
          </rPr>
          <t>open 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5" authorId="0">
      <text>
        <r>
          <rPr>
            <b/>
            <sz val="9"/>
            <color indexed="81"/>
            <rFont val="Tahoma"/>
            <family val="2"/>
          </rPr>
          <t>open 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6" authorId="0">
      <text>
        <r>
          <rPr>
            <b/>
            <sz val="9"/>
            <color indexed="81"/>
            <rFont val="Tahoma"/>
            <family val="2"/>
          </rPr>
          <t>closed 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7" authorId="0">
      <text>
        <r>
          <rPr>
            <b/>
            <sz val="9"/>
            <color indexed="81"/>
            <rFont val="Tahoma"/>
            <family val="2"/>
          </rPr>
          <t>closed 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8" authorId="0">
      <text>
        <r>
          <rPr>
            <b/>
            <sz val="9"/>
            <color indexed="81"/>
            <rFont val="Tahoma"/>
            <family val="2"/>
          </rPr>
          <t>open 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9" authorId="0">
      <text>
        <r>
          <rPr>
            <b/>
            <sz val="9"/>
            <color indexed="81"/>
            <rFont val="Tahoma"/>
            <family val="2"/>
          </rPr>
          <t>closed 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3" authorId="0">
      <text>
        <r>
          <rPr>
            <b/>
            <sz val="9"/>
            <color indexed="81"/>
            <rFont val="Tahoma"/>
            <family val="2"/>
          </rPr>
          <t>4 plumes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4" authorId="0">
      <text>
        <r>
          <rPr>
            <b/>
            <sz val="9"/>
            <color indexed="81"/>
            <rFont val="Tahoma"/>
            <family val="2"/>
          </rPr>
          <t>4 plumes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5" authorId="0">
      <text>
        <r>
          <rPr>
            <b/>
            <sz val="9"/>
            <color indexed="81"/>
            <rFont val="Tahoma"/>
            <family val="2"/>
          </rPr>
          <t>G.Giraud
4 plumes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Leo Daman</author>
  </authors>
  <commentList>
    <comment ref="P1" authorId="0">
      <text>
        <r>
          <rPr>
            <b/>
            <sz val="9"/>
            <color indexed="81"/>
            <rFont val="Tahoma"/>
            <family val="2"/>
          </rPr>
          <t>Nr Krause catalog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<sst xmlns="http://schemas.openxmlformats.org/spreadsheetml/2006/main" count="2170" uniqueCount="312">
  <si>
    <t>Country</t>
  </si>
  <si>
    <t>Value</t>
  </si>
  <si>
    <t>Year</t>
  </si>
  <si>
    <t>Mintage</t>
  </si>
  <si>
    <t>Quality</t>
  </si>
  <si>
    <t>Ceca</t>
  </si>
  <si>
    <t>Edge</t>
  </si>
  <si>
    <t>Diám.</t>
  </si>
  <si>
    <t>Weight</t>
  </si>
  <si>
    <t>Material</t>
  </si>
  <si>
    <t>Shape</t>
  </si>
  <si>
    <t>KM</t>
  </si>
  <si>
    <t>Comments</t>
  </si>
  <si>
    <t>€uros</t>
  </si>
  <si>
    <t>Swap for</t>
  </si>
  <si>
    <t>Reeded</t>
  </si>
  <si>
    <t>Circular</t>
  </si>
  <si>
    <t>XF</t>
  </si>
  <si>
    <t>KM#36</t>
  </si>
  <si>
    <t>Plain</t>
  </si>
  <si>
    <t>Bronze</t>
  </si>
  <si>
    <t>KM#37</t>
  </si>
  <si>
    <t>KM#67</t>
  </si>
  <si>
    <t>CN</t>
  </si>
  <si>
    <t>VF</t>
  </si>
  <si>
    <t>KM#137</t>
  </si>
  <si>
    <t>Cu</t>
  </si>
  <si>
    <t>KM#53</t>
  </si>
  <si>
    <t>KM#19</t>
  </si>
  <si>
    <t>100 Fils</t>
  </si>
  <si>
    <t>Belgique</t>
  </si>
  <si>
    <t>KM#146</t>
  </si>
  <si>
    <t>KM#153.1</t>
  </si>
  <si>
    <t>KM#148.1</t>
  </si>
  <si>
    <t>KM#149.1</t>
  </si>
  <si>
    <t>Populat.</t>
  </si>
  <si>
    <t>Denmark</t>
  </si>
  <si>
    <t>Jordan</t>
  </si>
  <si>
    <t>KM#35.1</t>
  </si>
  <si>
    <t>Luxembourg</t>
  </si>
  <si>
    <t>Norway</t>
  </si>
  <si>
    <t>KM#419</t>
  </si>
  <si>
    <t>Russia</t>
  </si>
  <si>
    <t xml:space="preserve"> KOΠΕΕΚ </t>
  </si>
  <si>
    <t>Currency</t>
  </si>
  <si>
    <t>reeded</t>
  </si>
  <si>
    <t>milled</t>
  </si>
  <si>
    <t>obverse</t>
  </si>
  <si>
    <t>reverse</t>
  </si>
  <si>
    <t>België</t>
  </si>
  <si>
    <t>Leopold II KONING DER BELGEN</t>
  </si>
  <si>
    <t>Leopold II Roi DES BELGES</t>
  </si>
  <si>
    <t>Ag835Cu165</t>
  </si>
  <si>
    <t>KM#136.1</t>
  </si>
  <si>
    <t>Rampant lion left with shield, denomination below, legend BELGIQUE</t>
  </si>
  <si>
    <t>Helmeted Mercurius head right, small caduceus divides date at left</t>
  </si>
  <si>
    <t>Type Mercurius</t>
  </si>
  <si>
    <t>#2</t>
  </si>
  <si>
    <t>#4</t>
  </si>
  <si>
    <t>#3</t>
  </si>
  <si>
    <t>Rampant lion left with shield, denomination below, legend BELGIE</t>
  </si>
  <si>
    <t>Cu75Ni25</t>
  </si>
  <si>
    <t>plain</t>
  </si>
  <si>
    <t>Cu95Sn3Zn2</t>
  </si>
  <si>
    <t>Crowned denomination divides date legend BELGIE</t>
  </si>
  <si>
    <t>Helmeted headof Miner left, small miner's lamp at right</t>
  </si>
  <si>
    <t>Type Mineur/mijnwerker</t>
  </si>
  <si>
    <t>unc</t>
  </si>
  <si>
    <t>Crowned denomination divides date legend BELGIQUE</t>
  </si>
  <si>
    <t>#5</t>
  </si>
  <si>
    <t>Large denomination between mint marks, legend BELGIQUE</t>
  </si>
  <si>
    <t>Crowned“B” divides date</t>
  </si>
  <si>
    <t>Cu95Sn3Zn3</t>
  </si>
  <si>
    <t>KM#148.2</t>
  </si>
  <si>
    <t>CuNi</t>
  </si>
  <si>
    <t>Crowned National arms flanked by stars</t>
  </si>
  <si>
    <t>Value and date to right of sprig</t>
  </si>
  <si>
    <t>incl above</t>
  </si>
  <si>
    <t>XF+</t>
  </si>
  <si>
    <t>(h)C;S</t>
  </si>
  <si>
    <t>KM# 855.1</t>
  </si>
  <si>
    <t>Crowned F IX R monogram, date below, to left of center hole,beech branch to right, initials C-S and mint mark at bottom</t>
  </si>
  <si>
    <t>Value, DANMARK and 2 stalks of barley around center hole</t>
  </si>
  <si>
    <t>#</t>
  </si>
  <si>
    <t>(h)N;S</t>
  </si>
  <si>
    <t>KM# 842.1</t>
  </si>
  <si>
    <t>Crowned FIXR monogram divides value, oak and beech branches below</t>
  </si>
  <si>
    <t>Value, DANMARK, mint mark, initials N-S</t>
  </si>
  <si>
    <t>(h)S;B;</t>
  </si>
  <si>
    <t>KM# 862.1</t>
  </si>
  <si>
    <t>Head Margrethe II right, MARGARETHE II DANMARKS DRONNING, mint mark, initials S-B</t>
  </si>
  <si>
    <t>Crowned and quartered royal arms divide date, 1 KRONE below</t>
  </si>
  <si>
    <t>KM#848.1</t>
  </si>
  <si>
    <t>Crowned FR monogram, IX below, divides date</t>
  </si>
  <si>
    <t>Two barley stalks around denomination, initials C-S below</t>
  </si>
  <si>
    <t>KM# 851.1</t>
  </si>
  <si>
    <t>Older head Frederik IX right,  FREDERIK IX KONGE AF DANMARK, mint mark, initials C-S</t>
  </si>
  <si>
    <t>Crowned and quartered royal arms divide date, value above</t>
  </si>
  <si>
    <t>(h)S;B</t>
  </si>
  <si>
    <t>Cu Clad Fe</t>
  </si>
  <si>
    <t>KM#859.1</t>
  </si>
  <si>
    <t>Crowned MIIR monogram divides date; mint mark, initials S-B</t>
  </si>
  <si>
    <t>DANMARK  above 5 øre</t>
  </si>
  <si>
    <t>F+</t>
  </si>
  <si>
    <t>small corrosion spot</t>
  </si>
  <si>
    <t>KM#841.1</t>
  </si>
  <si>
    <t>Crowned FIXR monogram divides date, oak and beech branches below</t>
  </si>
  <si>
    <t>Denomination, DANMARK, mint mark, initials N-S</t>
  </si>
  <si>
    <t>(h) C; S</t>
  </si>
  <si>
    <t>KM#841.2</t>
  </si>
  <si>
    <t>Denomination, DANMARK, mint mark, initials C-S</t>
  </si>
  <si>
    <t>KM# 860.1</t>
  </si>
  <si>
    <t>Crowned MIIR monogram divides date, mint mark and initials S;B below</t>
  </si>
  <si>
    <t>10 øre flanked Oak Leaves</t>
  </si>
  <si>
    <t>(h)B;B;</t>
  </si>
  <si>
    <t>KM# 862.2</t>
  </si>
  <si>
    <t>Head Margrethe II right, MARGARETHE II DANMARKS DRONNING, mint mark, initials B-B</t>
  </si>
  <si>
    <t>KM#849.1</t>
  </si>
  <si>
    <t>Crowned FIXR monogram divides date, mint mark and initials C-S below</t>
  </si>
  <si>
    <t>Value, DANMARK above oak branches</t>
  </si>
  <si>
    <t>VF+</t>
  </si>
  <si>
    <t>#6</t>
  </si>
  <si>
    <t>Head left OLAV V ALT FOR NORGE</t>
  </si>
  <si>
    <t>1 KRONE and date below crown with cross</t>
  </si>
  <si>
    <t>Hussein Ibn Talal Head right</t>
  </si>
  <si>
    <t>Value and date within circle flanked by sprigs</t>
  </si>
  <si>
    <t>KM# 18</t>
  </si>
  <si>
    <t>СПБ</t>
  </si>
  <si>
    <t>Y# 11.2</t>
  </si>
  <si>
    <r>
      <t>1912ГОДА 3 КОПЂ</t>
    </r>
    <r>
      <rPr>
        <sz val="8.1999999999999993"/>
        <color indexed="8"/>
        <rFont val="Times New Roman"/>
        <family val="1"/>
      </rPr>
      <t xml:space="preserve">ЙКИ </t>
    </r>
    <r>
      <rPr>
        <sz val="8.1999999999999993"/>
        <color indexed="8"/>
        <rFont val="Calibri"/>
        <family val="2"/>
      </rPr>
      <t>Сп</t>
    </r>
    <r>
      <rPr>
        <sz val="8.1999999999999993"/>
        <color indexed="8"/>
        <rFont val="Times New Roman"/>
        <family val="1"/>
      </rPr>
      <t>БValue flanked by stars within beaded circle</t>
    </r>
  </si>
  <si>
    <t>Crowned double imperial eagle within circle</t>
  </si>
  <si>
    <t>2007 Katalogue  $</t>
  </si>
  <si>
    <t>RUSSIA EMPIRE 1801-1917</t>
  </si>
  <si>
    <t>EMPIRE 1801-1917 Nicolas II 1894-1917</t>
  </si>
  <si>
    <t>Capital-St Petersburg</t>
  </si>
  <si>
    <t>Circular/Center hole 3,5mm</t>
  </si>
  <si>
    <t>Center hole 3,5 mm-Crowned letter “A”, date below, legend Dutch</t>
  </si>
  <si>
    <t>Spray of leaves to left of center hole, denomination to right, plain field above 5</t>
  </si>
  <si>
    <t xml:space="preserve"> "half soeke"</t>
  </si>
  <si>
    <t>Circular+centerhole 4mm</t>
  </si>
  <si>
    <t>Hole at center of crowned monogram, large date below, legend in Dutch</t>
  </si>
  <si>
    <t>Koninkrijk België around double L monogram date below</t>
  </si>
  <si>
    <t>type Michaux</t>
  </si>
  <si>
    <t>country</t>
  </si>
  <si>
    <t>denomination</t>
  </si>
  <si>
    <t>year</t>
  </si>
  <si>
    <t>grade</t>
  </si>
  <si>
    <t>2 Centimes</t>
  </si>
  <si>
    <t>metal</t>
  </si>
  <si>
    <t>edge</t>
  </si>
  <si>
    <t>dia</t>
  </si>
  <si>
    <t>weight</t>
  </si>
  <si>
    <t>mintage</t>
  </si>
  <si>
    <t>shape</t>
  </si>
  <si>
    <t>ceca</t>
  </si>
  <si>
    <t>Katalogue value 2007</t>
  </si>
  <si>
    <t>3 Centimes</t>
  </si>
  <si>
    <t>5 Centimen</t>
  </si>
  <si>
    <t>My#</t>
  </si>
  <si>
    <t>10 Centimen</t>
  </si>
  <si>
    <t>20 Centimes</t>
  </si>
  <si>
    <t>25 Centimes</t>
  </si>
  <si>
    <t>50 Centimes</t>
  </si>
  <si>
    <t>50 Franc</t>
  </si>
  <si>
    <t>50 Frank</t>
  </si>
  <si>
    <t>5 øre</t>
  </si>
  <si>
    <t>10 øre</t>
  </si>
  <si>
    <t>25 øre</t>
  </si>
  <si>
    <t>1 Krone</t>
  </si>
  <si>
    <t>50 Fils</t>
  </si>
  <si>
    <t>KM#156.1</t>
  </si>
  <si>
    <t>Head Boudewijn I left</t>
  </si>
  <si>
    <t>Crowned arms divide denomination, date at bottom, legend BELGIE</t>
  </si>
  <si>
    <t>10Frank</t>
  </si>
  <si>
    <t>KM#155.1</t>
  </si>
  <si>
    <t>last revised</t>
  </si>
  <si>
    <t>nr coins</t>
  </si>
  <si>
    <t>France</t>
  </si>
  <si>
    <t>Al-Bronze</t>
  </si>
  <si>
    <t>KM# 915.1</t>
  </si>
  <si>
    <t>Laureate head left REPUBLIQUE FRANCAISE</t>
  </si>
  <si>
    <t>10 Francs</t>
  </si>
  <si>
    <t>1950  4 pl</t>
  </si>
  <si>
    <t>KM# 917.1</t>
  </si>
  <si>
    <t>Laureate head left REPUBLIQUE FRANCAISE“G.GIRAUD” behind head</t>
  </si>
  <si>
    <t>Denomination above date at right, rooster above laurel branch at left</t>
  </si>
  <si>
    <t>20Francs</t>
  </si>
  <si>
    <t>KM# 867a</t>
  </si>
  <si>
    <t>Monogram divided by center hole, liberty cap above, wreath surrounds</t>
  </si>
  <si>
    <t>Center hole and plant divide denomination, without dash under “MES” in denomination</t>
  </si>
  <si>
    <t>25Centimes</t>
  </si>
  <si>
    <t>Aluminium</t>
  </si>
  <si>
    <t>KM# 888b.1</t>
  </si>
  <si>
    <t>Denomination above date within sectioned wreath</t>
  </si>
  <si>
    <t>open 9</t>
  </si>
  <si>
    <t>Varieties Edges reeded</t>
  </si>
  <si>
    <t>KM# 885a.1</t>
  </si>
  <si>
    <t>Cornucopias flank denomination and date LIBERTE EGALITE FRATERNITE above</t>
  </si>
  <si>
    <t>1Franc</t>
  </si>
  <si>
    <t>Alu-Bronze</t>
  </si>
  <si>
    <t>KM# 885</t>
  </si>
  <si>
    <t>1947B</t>
  </si>
  <si>
    <t>B</t>
  </si>
  <si>
    <t>KM# 885a.2</t>
  </si>
  <si>
    <t>KM# 902.1</t>
  </si>
  <si>
    <t>Double bit axe, grain sprigs flank</t>
  </si>
  <si>
    <t xml:space="preserve">EGALITE LIBERTE FRATERNITE 1 FRANK above date, oak leaves flank </t>
  </si>
  <si>
    <t>Ni</t>
  </si>
  <si>
    <t>KM# 925.1</t>
  </si>
  <si>
    <t>REPUBLIQUE FRANCAISE  seed sower</t>
  </si>
  <si>
    <t>Laurel branch divides 1 FRANC and date LEBERTE EGALITE FRATERNITE</t>
  </si>
  <si>
    <t>KM# 963</t>
  </si>
  <si>
    <t>Head  De Gaulle right CHARLES DEGAULLE REPUBLIQUE FRANCAISE</t>
  </si>
  <si>
    <t>1 F. within six sided wreath, 1958-1988 below</t>
  </si>
  <si>
    <t>30th Anniversary of Fifth Republic</t>
  </si>
  <si>
    <t>#7</t>
  </si>
  <si>
    <t>#8</t>
  </si>
  <si>
    <t>Yugoslavia</t>
  </si>
  <si>
    <t>Ni-Bronze</t>
  </si>
  <si>
    <t>KM# 3</t>
  </si>
  <si>
    <t>Crowned and mantled arms on shield</t>
  </si>
  <si>
    <t xml:space="preserve">25 ΠΑΡΑ*PARA </t>
  </si>
  <si>
    <t>25 para</t>
  </si>
  <si>
    <t>Austria</t>
  </si>
  <si>
    <t>KM# 2838</t>
  </si>
  <si>
    <t>Woman of Tyrol, right</t>
  </si>
  <si>
    <t>10 GROSCHENabove date within wreath</t>
  </si>
  <si>
    <t>10 Groschen</t>
  </si>
  <si>
    <t>KM#2886</t>
  </si>
  <si>
    <t>Large 1 above date REPUBLIK OSTERREICH</t>
  </si>
  <si>
    <t>Edelweiss flower EIN SCHILLING</t>
  </si>
  <si>
    <t>1 Shilling</t>
  </si>
  <si>
    <t>2 Shilling</t>
  </si>
  <si>
    <t>KM#2878</t>
  </si>
  <si>
    <t>Small Imperial Eagle with Austrian shield on breast, at top between numbers, scalloped rim, stylized REPUBLIK OSTERREICH below</t>
  </si>
  <si>
    <t>Large 10 Groschen above date scalloped rim</t>
  </si>
  <si>
    <t>VF-</t>
  </si>
  <si>
    <t>KM# 349</t>
  </si>
  <si>
    <t>center crowned Lion shield styled monogramOscar II Ocr left II right</t>
  </si>
  <si>
    <r>
      <t>Ø</t>
    </r>
    <r>
      <rPr>
        <sz val="8"/>
        <color theme="1"/>
        <rFont val="Calibri"/>
        <family val="2"/>
        <scheme val="minor"/>
      </rPr>
      <t>RE abobe large 5 within spray</t>
    </r>
  </si>
  <si>
    <t>5øre</t>
  </si>
  <si>
    <t>1808A</t>
  </si>
  <si>
    <t>A</t>
  </si>
  <si>
    <t>Billon</t>
  </si>
  <si>
    <t>KM# 676.1</t>
  </si>
  <si>
    <t>Large crowned N on circle with wreath</t>
  </si>
  <si>
    <t>in circle 10 CENT. (rooster) left and A  right underNAPOLEON EMPEREUR 1808</t>
  </si>
  <si>
    <t>VG</t>
  </si>
  <si>
    <t>KM# 933</t>
  </si>
  <si>
    <t>Marianne bust left REPUBLIQUE FRANCAISE</t>
  </si>
  <si>
    <t>5 Centimes above date, grain sprig below, laurel branch at left</t>
  </si>
  <si>
    <t>5 Centimes</t>
  </si>
  <si>
    <t>10 Centimes</t>
  </si>
  <si>
    <t>KM# 930</t>
  </si>
  <si>
    <t>20 Centimes above date, grain sprig below, laurel branch at left</t>
  </si>
  <si>
    <t>Ag 0,8350</t>
  </si>
  <si>
    <t>KM# 844.1</t>
  </si>
  <si>
    <t>Figure sowing seed REPUBLIQUE FRANCAISE</t>
  </si>
  <si>
    <t>Leafy branch divides date and 1 FRANC</t>
  </si>
  <si>
    <t>1 Franc</t>
  </si>
  <si>
    <t>5 Francs</t>
  </si>
  <si>
    <t>Al</t>
  </si>
  <si>
    <t>KM# 904.1</t>
  </si>
  <si>
    <t>Double bit axe, grain sprigs flank ETAT FRANCAIS below</t>
  </si>
  <si>
    <t>EGALITE LIBERTE FRATERNITE 2 FRANCS above date, oak leaves flank</t>
  </si>
  <si>
    <t>Type BAZOR</t>
  </si>
  <si>
    <t>2 Francs</t>
  </si>
  <si>
    <t>KM# 886a.1</t>
  </si>
  <si>
    <t>REPUBLIQUE FRANCAISE Laureate head left</t>
  </si>
  <si>
    <t>Type Morlon</t>
  </si>
  <si>
    <t>1949 B</t>
  </si>
  <si>
    <t>KM# 888b.2</t>
  </si>
  <si>
    <t>1947 B</t>
  </si>
  <si>
    <t>10FRANCS above date at right, rooster above laurel leaves at left</t>
  </si>
  <si>
    <t>typ Guiraud</t>
  </si>
  <si>
    <t>KM# 918.1</t>
  </si>
  <si>
    <t>50 Francs</t>
  </si>
  <si>
    <t>1952 B 4pl</t>
  </si>
  <si>
    <t>KM# 917.2</t>
  </si>
  <si>
    <t>Rooster above laurel sprig, denomination at right</t>
  </si>
  <si>
    <t>20 Francs</t>
  </si>
  <si>
    <t xml:space="preserve"> VF</t>
  </si>
  <si>
    <t>typ Lindauer</t>
  </si>
  <si>
    <t>1862K</t>
  </si>
  <si>
    <t>K</t>
  </si>
  <si>
    <t>KM# 796.6</t>
  </si>
  <si>
    <t>Head with Laurel wreath in circle Napoleon III Empereur date and mintmark below</t>
  </si>
  <si>
    <t>Eagle in beaded circle K below EMPIRE FRANCAIS*DEUX CENTIMES*</t>
  </si>
  <si>
    <t>1856 W</t>
  </si>
  <si>
    <t>W</t>
  </si>
  <si>
    <t>KM# 776.7</t>
  </si>
  <si>
    <t>NAPOLEON III EMPERREUR head right in circle date below</t>
  </si>
  <si>
    <t>EMPIRE FRANCAIS empirial eagle in circle  DEUX CENTIMES below</t>
  </si>
  <si>
    <t>KM# 876</t>
  </si>
  <si>
    <t>CHAMBRE DE COMMERCE DE FRANCE BON POUR 1 FRANC in middle</t>
  </si>
  <si>
    <t>Mercury seated left COMMERCE INDUSTRIE date below</t>
  </si>
  <si>
    <t>KM#2889a</t>
  </si>
  <si>
    <t>Lippizaner stallion with rider, rearing, left</t>
  </si>
  <si>
    <t>Austrian shield divides date, value above, sprays below</t>
  </si>
  <si>
    <t>5 Shilling</t>
  </si>
  <si>
    <t>Switzerland</t>
  </si>
  <si>
    <t>KM#23a.1</t>
  </si>
  <si>
    <t>Standing Helvetia with lance and shield within star border</t>
  </si>
  <si>
    <t>1/2 Fr. Date within wreath</t>
  </si>
  <si>
    <t>1/2 Franc</t>
  </si>
  <si>
    <t>1958 B</t>
  </si>
  <si>
    <t>Ag 0,835</t>
  </si>
  <si>
    <t>KM#23</t>
  </si>
  <si>
    <t>1969 B</t>
  </si>
  <si>
    <t>KM#24a.1</t>
  </si>
  <si>
    <t>1 Fr. Date within wreath</t>
  </si>
  <si>
    <t>madison20crosby@hotmail.com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</si>
</sst>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64" formatCode="_-* #,##0.00\ _€_-;\-* #,##0.00\ _€_-;_-* &quot;-&quot;??\ _€_-;_-@_-"/>
    <numFmt numFmtId="165" formatCode="_-* #,##0.00&quot; €&quot;_-;\-* #,##0.00&quot; €&quot;_-;_-* \-??&quot; €&quot;_-;_-@_-"/>
    <numFmt numFmtId="166" formatCode="_-* #,##0.00\ _€_-;\-* #,##0.00\ _€_-;_-* \-??\ _€_-;_-@_-"/>
    <numFmt numFmtId="167" formatCode="_-* #,##0\ _€_-;\-* #,##0\ _€_-;_-* \-??\ _€_-;_-@_-"/>
    <numFmt numFmtId="168" formatCode="0.0"/>
    <numFmt numFmtId="169" formatCode="#,##0_ ;\-#,##0\ "/>
    <numFmt numFmtId="170" formatCode="dd/mmm"/>
    <numFmt numFmtId="171" formatCode="0.0000"/>
  </numFmts>
  <fonts count="5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 Cyr"/>
      <family val="2"/>
      <charset val="204"/>
    </font>
    <font>
      <sz val="12"/>
      <name val="宋体"/>
      <charset val="134"/>
    </font>
    <font>
      <u/>
      <sz val="10"/>
      <color indexed="12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Times New Roman"/>
      <family val="1"/>
    </font>
    <font>
      <u/>
      <sz val="11"/>
      <color indexed="12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8.1999999999999993"/>
      <color indexed="8"/>
      <name val="Times New Roman"/>
      <family val="1"/>
    </font>
    <font>
      <sz val="8.1999999999999993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0"/>
      <name val="Times New Roman"/>
      <family val="1"/>
    </font>
    <font>
      <sz val="10"/>
      <name val="Times New Roman"/>
      <family val="1"/>
    </font>
    <font>
      <u/>
      <sz val="9"/>
      <color indexed="12"/>
      <name val="Calibri"/>
      <family val="2"/>
    </font>
    <font>
      <sz val="8"/>
      <color indexed="8"/>
      <name val="Times New Roman"/>
      <family val="1"/>
    </font>
    <font>
      <sz val="8"/>
      <color theme="1"/>
      <name val="Calibri"/>
      <family val="2"/>
      <scheme val="minor"/>
    </font>
    <font>
      <i/>
      <sz val="10"/>
      <color indexed="8"/>
      <name val="Arial"/>
      <family val="2"/>
    </font>
  </fonts>
  <fills count="9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15"/>
        <bgColor indexed="35"/>
      </patternFill>
    </fill>
    <fill>
      <patternFill patternType="solid">
        <fgColor indexed="11"/>
        <bgColor indexed="26"/>
      </patternFill>
    </fill>
    <fill>
      <patternFill patternType="solid">
        <fgColor indexed="11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6"/>
      </patternFill>
    </fill>
    <fill>
      <patternFill patternType="solid">
        <fgColor indexed="51"/>
        <bgColor indexed="26"/>
      </patternFill>
    </fill>
    <fill>
      <patternFill patternType="solid">
        <fgColor rgb="FF00FF00"/>
        <bgColor indexed="26"/>
      </patternFill>
    </fill>
    <fill>
      <patternFill patternType="solid">
        <fgColor rgb="FFF5DAD7"/>
        <bgColor indexed="26"/>
      </patternFill>
    </fill>
    <fill>
      <patternFill patternType="solid">
        <fgColor rgb="FFCC66FF"/>
        <bgColor indexed="26"/>
      </patternFill>
    </fill>
    <fill>
      <patternFill patternType="solid">
        <fgColor rgb="FFFFFF66"/>
        <bgColor indexed="26"/>
      </patternFill>
    </fill>
    <fill>
      <patternFill patternType="solid">
        <fgColor rgb="FFFFFF66"/>
        <bgColor indexed="64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FF99"/>
        <bgColor indexed="26"/>
      </patternFill>
    </fill>
    <fill>
      <patternFill patternType="solid">
        <fgColor rgb="FF99FF99"/>
        <bgColor indexed="64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CCFF"/>
        <bgColor indexed="26"/>
      </patternFill>
    </fill>
    <fill>
      <patternFill patternType="solid">
        <fgColor rgb="FFCCCCFF"/>
        <bgColor indexed="22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26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99"/>
        <bgColor indexed="26"/>
      </patternFill>
    </fill>
    <fill>
      <patternFill patternType="solid">
        <fgColor rgb="FFFFCC99"/>
        <bgColor indexed="22"/>
      </patternFill>
    </fill>
    <fill>
      <patternFill patternType="solid">
        <fgColor rgb="FFB6DDE8"/>
        <bgColor indexed="26"/>
      </patternFill>
    </fill>
    <fill>
      <patternFill patternType="solid">
        <fgColor rgb="FFB6DDE8"/>
        <bgColor indexed="64"/>
      </patternFill>
    </fill>
    <fill>
      <patternFill patternType="solid">
        <fgColor rgb="FFCC99FF"/>
        <bgColor indexed="26"/>
      </patternFill>
    </fill>
    <fill>
      <patternFill patternType="solid">
        <fgColor rgb="FFCC99FF"/>
        <bgColor indexed="22"/>
      </patternFill>
    </fill>
    <fill>
      <patternFill patternType="solid">
        <fgColor rgb="FFB6DDE8"/>
        <bgColor indexed="22"/>
      </patternFill>
    </fill>
    <fill>
      <patternFill patternType="solid">
        <fgColor theme="5" tint="0.59999389629810485"/>
        <bgColor indexed="22"/>
      </patternFill>
    </fill>
    <fill>
      <patternFill patternType="solid">
        <fgColor rgb="FFFF8080"/>
        <bgColor indexed="26"/>
      </patternFill>
    </fill>
    <fill>
      <patternFill patternType="solid">
        <fgColor rgb="FFFF8080"/>
        <bgColor indexed="64"/>
      </patternFill>
    </fill>
    <fill>
      <patternFill patternType="solid">
        <fgColor indexed="49"/>
        <bgColor indexed="26"/>
      </patternFill>
    </fill>
    <fill>
      <patternFill patternType="solid">
        <fgColor rgb="FF33CC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6B9B8"/>
        <bgColor indexed="26"/>
      </patternFill>
    </fill>
    <fill>
      <patternFill patternType="solid">
        <fgColor rgb="FFC5D9F1"/>
        <bgColor indexed="26"/>
      </patternFill>
    </fill>
    <fill>
      <patternFill patternType="solid">
        <fgColor rgb="FFD7E4BC"/>
        <bgColor indexed="26"/>
      </patternFill>
    </fill>
    <fill>
      <patternFill patternType="solid">
        <fgColor indexed="51"/>
        <bgColor indexed="64"/>
      </patternFill>
    </fill>
    <fill>
      <patternFill patternType="solid">
        <fgColor rgb="FFFFCC00"/>
        <bgColor indexed="26"/>
      </patternFill>
    </fill>
    <fill>
      <patternFill patternType="solid">
        <fgColor rgb="FFFFCC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26"/>
      </patternFill>
    </fill>
    <fill>
      <patternFill patternType="solid">
        <fgColor rgb="FF99CCFF"/>
        <bgColor indexed="64"/>
      </patternFill>
    </fill>
    <fill>
      <patternFill patternType="solid">
        <fgColor rgb="FFFFC000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0.249977111117893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164" fontId="3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165" fontId="1" fillId="0" borderId="0" applyFill="0" applyBorder="0" applyAlignment="0" applyProtection="0"/>
    <xf numFmtId="0" fontId="22" fillId="0" borderId="0" applyNumberFormat="0" applyFill="0" applyBorder="0" applyAlignment="0" applyProtection="0"/>
    <xf numFmtId="0" fontId="11" fillId="3" borderId="0" applyNumberFormat="0" applyBorder="0" applyAlignment="0" applyProtection="0"/>
    <xf numFmtId="166" fontId="1" fillId="0" borderId="0" applyFill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2" fillId="0" borderId="0"/>
    <xf numFmtId="0" fontId="1" fillId="23" borderId="7" applyNumberFormat="0" applyAlignment="0" applyProtection="0"/>
    <xf numFmtId="0" fontId="13" fillId="16" borderId="8" applyNumberFormat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9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/>
    <xf numFmtId="0" fontId="21" fillId="0" borderId="0">
      <alignment vertical="center"/>
    </xf>
    <xf numFmtId="0" fontId="1" fillId="0" borderId="0"/>
  </cellStyleXfs>
  <cellXfs count="646">
    <xf numFmtId="0" fontId="0" fillId="0" borderId="0" xfId="0"/>
    <xf numFmtId="0" fontId="24" fillId="24" borderId="0" xfId="37" applyFont="1" applyFill="1" applyAlignment="1">
      <alignment horizontal="center"/>
    </xf>
    <xf numFmtId="0" fontId="24" fillId="25" borderId="0" xfId="37" applyFont="1" applyFill="1" applyAlignment="1">
      <alignment horizontal="center"/>
    </xf>
    <xf numFmtId="0" fontId="25" fillId="4" borderId="11" xfId="37" applyNumberFormat="1" applyFont="1" applyFill="1" applyBorder="1" applyAlignment="1">
      <alignment horizontal="center"/>
    </xf>
    <xf numFmtId="0" fontId="26" fillId="4" borderId="11" xfId="37" applyNumberFormat="1" applyFont="1" applyFill="1" applyBorder="1" applyAlignment="1">
      <alignment horizontal="center"/>
    </xf>
    <xf numFmtId="168" fontId="27" fillId="22" borderId="10" xfId="37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6" fillId="4" borderId="11" xfId="37" applyNumberFormat="1" applyFont="1" applyFill="1" applyBorder="1" applyAlignment="1">
      <alignment horizontal="left"/>
    </xf>
    <xf numFmtId="0" fontId="27" fillId="32" borderId="10" xfId="37" applyFont="1" applyFill="1" applyBorder="1" applyAlignment="1">
      <alignment horizontal="center"/>
    </xf>
    <xf numFmtId="0" fontId="27" fillId="33" borderId="10" xfId="37" applyNumberFormat="1" applyFont="1" applyFill="1" applyBorder="1" applyAlignment="1">
      <alignment horizontal="center"/>
    </xf>
    <xf numFmtId="0" fontId="27" fillId="33" borderId="15" xfId="37" applyNumberFormat="1" applyFont="1" applyFill="1" applyBorder="1" applyAlignment="1">
      <alignment horizontal="center"/>
    </xf>
    <xf numFmtId="3" fontId="27" fillId="33" borderId="17" xfId="37" applyNumberFormat="1" applyFont="1" applyFill="1" applyBorder="1" applyAlignment="1">
      <alignment horizontal="center"/>
    </xf>
    <xf numFmtId="0" fontId="26" fillId="33" borderId="21" xfId="37" applyNumberFormat="1" applyFont="1" applyFill="1" applyBorder="1" applyAlignment="1">
      <alignment horizontal="center"/>
    </xf>
    <xf numFmtId="0" fontId="26" fillId="33" borderId="10" xfId="37" applyNumberFormat="1" applyFont="1" applyFill="1" applyBorder="1" applyAlignment="1">
      <alignment horizontal="center"/>
    </xf>
    <xf numFmtId="0" fontId="27" fillId="33" borderId="10" xfId="37" applyFont="1" applyFill="1" applyBorder="1" applyAlignment="1">
      <alignment horizontal="center"/>
    </xf>
    <xf numFmtId="2" fontId="27" fillId="33" borderId="10" xfId="37" applyNumberFormat="1" applyFont="1" applyFill="1" applyBorder="1" applyAlignment="1">
      <alignment horizontal="center"/>
    </xf>
    <xf numFmtId="168" fontId="27" fillId="33" borderId="15" xfId="37" applyNumberFormat="1" applyFont="1" applyFill="1" applyBorder="1" applyAlignment="1">
      <alignment horizontal="center"/>
    </xf>
    <xf numFmtId="0" fontId="26" fillId="33" borderId="17" xfId="37" applyNumberFormat="1" applyFont="1" applyFill="1" applyBorder="1" applyAlignment="1">
      <alignment horizontal="center"/>
    </xf>
    <xf numFmtId="0" fontId="26" fillId="33" borderId="10" xfId="37" applyNumberFormat="1" applyFont="1" applyFill="1" applyBorder="1" applyAlignment="1">
      <alignment horizontal="left"/>
    </xf>
    <xf numFmtId="0" fontId="27" fillId="33" borderId="14" xfId="37" applyFont="1" applyFill="1" applyBorder="1" applyAlignment="1">
      <alignment horizontal="center"/>
    </xf>
    <xf numFmtId="0" fontId="23" fillId="32" borderId="10" xfId="37" applyFont="1" applyFill="1" applyBorder="1" applyAlignment="1">
      <alignment horizontal="center"/>
    </xf>
    <xf numFmtId="0" fontId="26" fillId="32" borderId="10" xfId="37" applyFont="1" applyFill="1" applyBorder="1" applyAlignment="1">
      <alignment horizontal="center"/>
    </xf>
    <xf numFmtId="3" fontId="27" fillId="32" borderId="10" xfId="37" applyNumberFormat="1" applyFont="1" applyFill="1" applyBorder="1" applyAlignment="1">
      <alignment horizontal="center"/>
    </xf>
    <xf numFmtId="0" fontId="26" fillId="32" borderId="10" xfId="37" applyNumberFormat="1" applyFont="1" applyFill="1" applyBorder="1" applyAlignment="1">
      <alignment horizontal="center"/>
    </xf>
    <xf numFmtId="2" fontId="27" fillId="32" borderId="10" xfId="37" applyNumberFormat="1" applyFont="1" applyFill="1" applyBorder="1" applyAlignment="1">
      <alignment horizontal="center"/>
    </xf>
    <xf numFmtId="168" fontId="27" fillId="32" borderId="15" xfId="37" applyNumberFormat="1" applyFont="1" applyFill="1" applyBorder="1" applyAlignment="1">
      <alignment horizontal="center"/>
    </xf>
    <xf numFmtId="0" fontId="26" fillId="32" borderId="17" xfId="37" applyNumberFormat="1" applyFont="1" applyFill="1" applyBorder="1" applyAlignment="1">
      <alignment horizontal="center"/>
    </xf>
    <xf numFmtId="0" fontId="26" fillId="32" borderId="21" xfId="37" applyNumberFormat="1" applyFont="1" applyFill="1" applyBorder="1" applyAlignment="1">
      <alignment horizontal="center"/>
    </xf>
    <xf numFmtId="0" fontId="27" fillId="32" borderId="10" xfId="37" applyNumberFormat="1" applyFont="1" applyFill="1" applyBorder="1" applyAlignment="1">
      <alignment horizontal="left"/>
    </xf>
    <xf numFmtId="0" fontId="27" fillId="32" borderId="10" xfId="37" applyNumberFormat="1" applyFont="1" applyFill="1" applyBorder="1" applyAlignment="1">
      <alignment horizontal="center"/>
    </xf>
    <xf numFmtId="0" fontId="26" fillId="34" borderId="17" xfId="37" applyFont="1" applyFill="1" applyBorder="1" applyAlignment="1">
      <alignment horizontal="center" vertical="top" wrapText="1"/>
    </xf>
    <xf numFmtId="169" fontId="27" fillId="35" borderId="17" xfId="23" applyNumberFormat="1" applyFont="1" applyFill="1" applyBorder="1" applyAlignment="1">
      <alignment horizontal="center" vertical="top" wrapText="1"/>
    </xf>
    <xf numFmtId="2" fontId="26" fillId="34" borderId="17" xfId="37" applyNumberFormat="1" applyFont="1" applyFill="1" applyBorder="1" applyAlignment="1">
      <alignment horizontal="center"/>
    </xf>
    <xf numFmtId="0" fontId="27" fillId="34" borderId="17" xfId="37" applyNumberFormat="1" applyFont="1" applyFill="1" applyBorder="1" applyAlignment="1">
      <alignment horizontal="center"/>
    </xf>
    <xf numFmtId="0" fontId="27" fillId="34" borderId="21" xfId="37" applyNumberFormat="1" applyFont="1" applyFill="1" applyBorder="1" applyAlignment="1">
      <alignment horizontal="center"/>
    </xf>
    <xf numFmtId="0" fontId="27" fillId="34" borderId="10" xfId="37" applyFont="1" applyFill="1" applyBorder="1" applyAlignment="1">
      <alignment horizontal="center"/>
    </xf>
    <xf numFmtId="2" fontId="27" fillId="35" borderId="10" xfId="37" applyNumberFormat="1" applyFont="1" applyFill="1" applyBorder="1" applyAlignment="1">
      <alignment horizontal="center"/>
    </xf>
    <xf numFmtId="168" fontId="27" fillId="34" borderId="15" xfId="37" applyNumberFormat="1" applyFont="1" applyFill="1" applyBorder="1" applyAlignment="1">
      <alignment horizontal="center"/>
    </xf>
    <xf numFmtId="0" fontId="39" fillId="35" borderId="17" xfId="0" applyFont="1" applyFill="1" applyBorder="1" applyAlignment="1">
      <alignment horizontal="center"/>
    </xf>
    <xf numFmtId="0" fontId="26" fillId="34" borderId="17" xfId="37" applyNumberFormat="1" applyFont="1" applyFill="1" applyBorder="1" applyAlignment="1">
      <alignment horizontal="left"/>
    </xf>
    <xf numFmtId="0" fontId="29" fillId="34" borderId="21" xfId="37" applyNumberFormat="1" applyFont="1" applyFill="1" applyBorder="1" applyAlignment="1">
      <alignment horizontal="left"/>
    </xf>
    <xf numFmtId="0" fontId="27" fillId="33" borderId="19" xfId="37" applyNumberFormat="1" applyFont="1" applyFill="1" applyBorder="1" applyAlignment="1">
      <alignment horizontal="center"/>
    </xf>
    <xf numFmtId="3" fontId="27" fillId="33" borderId="22" xfId="37" applyNumberFormat="1" applyFont="1" applyFill="1" applyBorder="1" applyAlignment="1">
      <alignment horizontal="center"/>
    </xf>
    <xf numFmtId="0" fontId="26" fillId="33" borderId="20" xfId="37" applyNumberFormat="1" applyFont="1" applyFill="1" applyBorder="1" applyAlignment="1">
      <alignment horizontal="center"/>
    </xf>
    <xf numFmtId="0" fontId="26" fillId="33" borderId="14" xfId="37" applyNumberFormat="1" applyFont="1" applyFill="1" applyBorder="1" applyAlignment="1">
      <alignment horizontal="center"/>
    </xf>
    <xf numFmtId="2" fontId="27" fillId="33" borderId="14" xfId="37" applyNumberFormat="1" applyFont="1" applyFill="1" applyBorder="1" applyAlignment="1">
      <alignment horizontal="center"/>
    </xf>
    <xf numFmtId="168" fontId="27" fillId="33" borderId="19" xfId="37" applyNumberFormat="1" applyFont="1" applyFill="1" applyBorder="1" applyAlignment="1">
      <alignment horizontal="center"/>
    </xf>
    <xf numFmtId="0" fontId="26" fillId="33" borderId="22" xfId="37" applyNumberFormat="1" applyFont="1" applyFill="1" applyBorder="1" applyAlignment="1">
      <alignment horizontal="center"/>
    </xf>
    <xf numFmtId="0" fontId="26" fillId="33" borderId="14" xfId="37" applyNumberFormat="1" applyFont="1" applyFill="1" applyBorder="1" applyAlignment="1">
      <alignment horizontal="left"/>
    </xf>
    <xf numFmtId="0" fontId="26" fillId="33" borderId="19" xfId="37" applyNumberFormat="1" applyFont="1" applyFill="1" applyBorder="1" applyAlignment="1">
      <alignment horizontal="center"/>
    </xf>
    <xf numFmtId="0" fontId="26" fillId="34" borderId="10" xfId="37" applyFont="1" applyFill="1" applyBorder="1" applyAlignment="1">
      <alignment horizontal="center" vertical="top" wrapText="1"/>
    </xf>
    <xf numFmtId="169" fontId="27" fillId="35" borderId="10" xfId="23" applyNumberFormat="1" applyFont="1" applyFill="1" applyBorder="1" applyAlignment="1">
      <alignment horizontal="center" vertical="top" wrapText="1"/>
    </xf>
    <xf numFmtId="2" fontId="26" fillId="34" borderId="10" xfId="37" applyNumberFormat="1" applyFont="1" applyFill="1" applyBorder="1" applyAlignment="1">
      <alignment horizontal="center"/>
    </xf>
    <xf numFmtId="0" fontId="27" fillId="34" borderId="10" xfId="37" applyNumberFormat="1" applyFont="1" applyFill="1" applyBorder="1" applyAlignment="1">
      <alignment horizontal="center"/>
    </xf>
    <xf numFmtId="168" fontId="27" fillId="34" borderId="10" xfId="37" applyNumberFormat="1" applyFont="1" applyFill="1" applyBorder="1" applyAlignment="1">
      <alignment horizontal="center"/>
    </xf>
    <xf numFmtId="0" fontId="39" fillId="35" borderId="10" xfId="0" applyFont="1" applyFill="1" applyBorder="1" applyAlignment="1">
      <alignment horizontal="center"/>
    </xf>
    <xf numFmtId="0" fontId="26" fillId="34" borderId="10" xfId="37" applyNumberFormat="1" applyFont="1" applyFill="1" applyBorder="1" applyAlignment="1">
      <alignment horizontal="left"/>
    </xf>
    <xf numFmtId="0" fontId="29" fillId="34" borderId="10" xfId="37" applyNumberFormat="1" applyFont="1" applyFill="1" applyBorder="1" applyAlignment="1">
      <alignment horizontal="left"/>
    </xf>
    <xf numFmtId="43" fontId="23" fillId="32" borderId="17" xfId="37" applyNumberFormat="1" applyFont="1" applyFill="1" applyBorder="1" applyAlignment="1"/>
    <xf numFmtId="43" fontId="23" fillId="33" borderId="17" xfId="37" applyNumberFormat="1" applyFont="1" applyFill="1" applyBorder="1" applyAlignment="1"/>
    <xf numFmtId="0" fontId="29" fillId="34" borderId="20" xfId="37" applyNumberFormat="1" applyFont="1" applyFill="1" applyBorder="1" applyAlignment="1">
      <alignment horizontal="left"/>
    </xf>
    <xf numFmtId="0" fontId="23" fillId="36" borderId="11" xfId="37" applyFont="1" applyFill="1" applyBorder="1" applyAlignment="1">
      <alignment horizontal="center"/>
    </xf>
    <xf numFmtId="0" fontId="27" fillId="36" borderId="10" xfId="37" applyNumberFormat="1" applyFont="1" applyFill="1" applyBorder="1" applyAlignment="1">
      <alignment horizontal="center"/>
    </xf>
    <xf numFmtId="0" fontId="27" fillId="36" borderId="10" xfId="37" applyFont="1" applyFill="1" applyBorder="1" applyAlignment="1">
      <alignment horizontal="center" vertical="top" wrapText="1"/>
    </xf>
    <xf numFmtId="169" fontId="27" fillId="37" borderId="17" xfId="23" applyNumberFormat="1" applyFont="1" applyFill="1" applyBorder="1" applyAlignment="1">
      <alignment horizontal="center" vertical="top" wrapText="1"/>
    </xf>
    <xf numFmtId="2" fontId="26" fillId="36" borderId="10" xfId="37" applyNumberFormat="1" applyFont="1" applyFill="1" applyBorder="1" applyAlignment="1">
      <alignment horizontal="center"/>
    </xf>
    <xf numFmtId="0" fontId="27" fillId="36" borderId="10" xfId="37" applyFont="1" applyFill="1" applyBorder="1" applyAlignment="1">
      <alignment horizontal="center"/>
    </xf>
    <xf numFmtId="2" fontId="27" fillId="37" borderId="10" xfId="37" applyNumberFormat="1" applyFont="1" applyFill="1" applyBorder="1" applyAlignment="1">
      <alignment horizontal="center"/>
    </xf>
    <xf numFmtId="0" fontId="27" fillId="36" borderId="15" xfId="37" applyFont="1" applyFill="1" applyBorder="1" applyAlignment="1">
      <alignment horizontal="center"/>
    </xf>
    <xf numFmtId="168" fontId="27" fillId="36" borderId="17" xfId="37" applyNumberFormat="1" applyFont="1" applyFill="1" applyBorder="1" applyAlignment="1">
      <alignment horizontal="center"/>
    </xf>
    <xf numFmtId="0" fontId="39" fillId="37" borderId="17" xfId="0" applyFont="1" applyFill="1" applyBorder="1" applyAlignment="1">
      <alignment horizontal="center"/>
    </xf>
    <xf numFmtId="0" fontId="37" fillId="37" borderId="17" xfId="33" applyFont="1" applyFill="1" applyBorder="1" applyAlignment="1" applyProtection="1">
      <alignment horizontal="left"/>
    </xf>
    <xf numFmtId="0" fontId="27" fillId="36" borderId="21" xfId="37" applyNumberFormat="1" applyFont="1" applyFill="1" applyBorder="1" applyAlignment="1">
      <alignment horizontal="left"/>
    </xf>
    <xf numFmtId="0" fontId="23" fillId="34" borderId="23" xfId="37" applyFont="1" applyFill="1" applyBorder="1" applyAlignment="1">
      <alignment horizontal="center"/>
    </xf>
    <xf numFmtId="0" fontId="27" fillId="36" borderId="14" xfId="37" applyNumberFormat="1" applyFont="1" applyFill="1" applyBorder="1" applyAlignment="1">
      <alignment horizontal="center"/>
    </xf>
    <xf numFmtId="0" fontId="23" fillId="38" borderId="10" xfId="37" applyFont="1" applyFill="1" applyBorder="1" applyAlignment="1">
      <alignment horizontal="center"/>
    </xf>
    <xf numFmtId="0" fontId="27" fillId="38" borderId="10" xfId="37" applyNumberFormat="1" applyFont="1" applyFill="1" applyBorder="1" applyAlignment="1">
      <alignment horizontal="center"/>
    </xf>
    <xf numFmtId="0" fontId="27" fillId="38" borderId="10" xfId="37" applyFont="1" applyFill="1" applyBorder="1" applyAlignment="1">
      <alignment horizontal="center" vertical="top" wrapText="1"/>
    </xf>
    <xf numFmtId="169" fontId="27" fillId="39" borderId="17" xfId="23" applyNumberFormat="1" applyFont="1" applyFill="1" applyBorder="1" applyAlignment="1">
      <alignment horizontal="center" vertical="top" wrapText="1"/>
    </xf>
    <xf numFmtId="2" fontId="26" fillId="38" borderId="10" xfId="37" applyNumberFormat="1" applyFont="1" applyFill="1" applyBorder="1" applyAlignment="1">
      <alignment horizontal="center"/>
    </xf>
    <xf numFmtId="0" fontId="27" fillId="38" borderId="10" xfId="37" applyFont="1" applyFill="1" applyBorder="1" applyAlignment="1">
      <alignment horizontal="center"/>
    </xf>
    <xf numFmtId="2" fontId="27" fillId="39" borderId="10" xfId="37" applyNumberFormat="1" applyFont="1" applyFill="1" applyBorder="1" applyAlignment="1">
      <alignment horizontal="center"/>
    </xf>
    <xf numFmtId="0" fontId="27" fillId="38" borderId="15" xfId="37" applyFont="1" applyFill="1" applyBorder="1" applyAlignment="1">
      <alignment horizontal="center"/>
    </xf>
    <xf numFmtId="168" fontId="27" fillId="38" borderId="17" xfId="37" applyNumberFormat="1" applyFont="1" applyFill="1" applyBorder="1" applyAlignment="1">
      <alignment horizontal="center"/>
    </xf>
    <xf numFmtId="0" fontId="39" fillId="39" borderId="17" xfId="0" applyFont="1" applyFill="1" applyBorder="1" applyAlignment="1">
      <alignment horizontal="center"/>
    </xf>
    <xf numFmtId="0" fontId="37" fillId="39" borderId="17" xfId="33" applyFont="1" applyFill="1" applyBorder="1" applyAlignment="1" applyProtection="1">
      <alignment horizontal="left"/>
    </xf>
    <xf numFmtId="0" fontId="23" fillId="40" borderId="10" xfId="37" applyFont="1" applyFill="1" applyBorder="1" applyAlignment="1">
      <alignment horizontal="center"/>
    </xf>
    <xf numFmtId="0" fontId="27" fillId="40" borderId="10" xfId="37" applyNumberFormat="1" applyFont="1" applyFill="1" applyBorder="1" applyAlignment="1">
      <alignment horizontal="center"/>
    </xf>
    <xf numFmtId="0" fontId="27" fillId="40" borderId="10" xfId="37" applyFont="1" applyFill="1" applyBorder="1" applyAlignment="1">
      <alignment horizontal="center" vertical="top" wrapText="1"/>
    </xf>
    <xf numFmtId="0" fontId="26" fillId="40" borderId="10" xfId="37" applyFont="1" applyFill="1" applyBorder="1" applyAlignment="1">
      <alignment horizontal="center" vertical="top" wrapText="1"/>
    </xf>
    <xf numFmtId="169" fontId="27" fillId="41" borderId="17" xfId="23" applyNumberFormat="1" applyFont="1" applyFill="1" applyBorder="1" applyAlignment="1">
      <alignment horizontal="center" vertical="top" wrapText="1"/>
    </xf>
    <xf numFmtId="2" fontId="26" fillId="40" borderId="10" xfId="37" applyNumberFormat="1" applyFont="1" applyFill="1" applyBorder="1" applyAlignment="1">
      <alignment horizontal="center"/>
    </xf>
    <xf numFmtId="0" fontId="27" fillId="40" borderId="10" xfId="37" applyFont="1" applyFill="1" applyBorder="1" applyAlignment="1">
      <alignment horizontal="center"/>
    </xf>
    <xf numFmtId="2" fontId="27" fillId="41" borderId="10" xfId="37" applyNumberFormat="1" applyFont="1" applyFill="1" applyBorder="1" applyAlignment="1">
      <alignment horizontal="center"/>
    </xf>
    <xf numFmtId="168" fontId="27" fillId="40" borderId="15" xfId="37" applyNumberFormat="1" applyFont="1" applyFill="1" applyBorder="1" applyAlignment="1">
      <alignment horizontal="center"/>
    </xf>
    <xf numFmtId="0" fontId="0" fillId="41" borderId="17" xfId="0" applyFill="1" applyBorder="1"/>
    <xf numFmtId="0" fontId="37" fillId="41" borderId="17" xfId="33" applyFont="1" applyFill="1" applyBorder="1" applyAlignment="1" applyProtection="1">
      <alignment horizontal="left"/>
    </xf>
    <xf numFmtId="0" fontId="27" fillId="40" borderId="24" xfId="37" applyNumberFormat="1" applyFont="1" applyFill="1" applyBorder="1" applyAlignment="1">
      <alignment horizontal="left"/>
    </xf>
    <xf numFmtId="0" fontId="27" fillId="38" borderId="24" xfId="37" applyNumberFormat="1" applyFont="1" applyFill="1" applyBorder="1" applyAlignment="1">
      <alignment horizontal="left"/>
    </xf>
    <xf numFmtId="43" fontId="23" fillId="33" borderId="22" xfId="37" applyNumberFormat="1" applyFont="1" applyFill="1" applyBorder="1" applyAlignment="1"/>
    <xf numFmtId="43" fontId="23" fillId="40" borderId="17" xfId="37" applyNumberFormat="1" applyFont="1" applyFill="1" applyBorder="1" applyAlignment="1"/>
    <xf numFmtId="1" fontId="23" fillId="40" borderId="17" xfId="37" applyNumberFormat="1" applyFont="1" applyFill="1" applyBorder="1" applyAlignment="1">
      <alignment horizontal="center"/>
    </xf>
    <xf numFmtId="43" fontId="23" fillId="38" borderId="17" xfId="37" applyNumberFormat="1" applyFont="1" applyFill="1" applyBorder="1" applyAlignment="1"/>
    <xf numFmtId="0" fontId="23" fillId="42" borderId="10" xfId="37" applyFont="1" applyFill="1" applyBorder="1" applyAlignment="1">
      <alignment horizontal="center"/>
    </xf>
    <xf numFmtId="0" fontId="27" fillId="42" borderId="10" xfId="37" applyNumberFormat="1" applyFont="1" applyFill="1" applyBorder="1" applyAlignment="1">
      <alignment horizontal="center"/>
    </xf>
    <xf numFmtId="0" fontId="26" fillId="42" borderId="10" xfId="37" applyFont="1" applyFill="1" applyBorder="1" applyAlignment="1">
      <alignment horizontal="center" vertical="top" wrapText="1"/>
    </xf>
    <xf numFmtId="169" fontId="27" fillId="43" borderId="17" xfId="23" applyNumberFormat="1" applyFont="1" applyFill="1" applyBorder="1" applyAlignment="1">
      <alignment horizontal="center" vertical="top" wrapText="1"/>
    </xf>
    <xf numFmtId="2" fontId="26" fillId="42" borderId="10" xfId="37" applyNumberFormat="1" applyFont="1" applyFill="1" applyBorder="1" applyAlignment="1">
      <alignment horizontal="center"/>
    </xf>
    <xf numFmtId="0" fontId="27" fillId="42" borderId="10" xfId="37" applyFont="1" applyFill="1" applyBorder="1" applyAlignment="1">
      <alignment horizontal="center"/>
    </xf>
    <xf numFmtId="2" fontId="27" fillId="43" borderId="10" xfId="37" applyNumberFormat="1" applyFont="1" applyFill="1" applyBorder="1" applyAlignment="1">
      <alignment horizontal="center"/>
    </xf>
    <xf numFmtId="168" fontId="27" fillId="42" borderId="15" xfId="37" applyNumberFormat="1" applyFont="1" applyFill="1" applyBorder="1" applyAlignment="1">
      <alignment horizontal="center"/>
    </xf>
    <xf numFmtId="0" fontId="0" fillId="43" borderId="17" xfId="0" applyFill="1" applyBorder="1"/>
    <xf numFmtId="0" fontId="37" fillId="43" borderId="17" xfId="33" applyFont="1" applyFill="1" applyBorder="1" applyAlignment="1" applyProtection="1">
      <alignment horizontal="left"/>
    </xf>
    <xf numFmtId="0" fontId="27" fillId="42" borderId="21" xfId="37" applyNumberFormat="1" applyFont="1" applyFill="1" applyBorder="1" applyAlignment="1">
      <alignment horizontal="left"/>
    </xf>
    <xf numFmtId="0" fontId="27" fillId="44" borderId="10" xfId="37" applyFont="1" applyFill="1" applyBorder="1" applyAlignment="1">
      <alignment horizontal="center" vertical="top" wrapText="1"/>
    </xf>
    <xf numFmtId="0" fontId="27" fillId="44" borderId="10" xfId="37" applyNumberFormat="1" applyFont="1" applyFill="1" applyBorder="1" applyAlignment="1">
      <alignment horizontal="center"/>
    </xf>
    <xf numFmtId="167" fontId="27" fillId="44" borderId="10" xfId="37" applyNumberFormat="1" applyFont="1" applyFill="1" applyBorder="1" applyAlignment="1">
      <alignment vertical="top" wrapText="1"/>
    </xf>
    <xf numFmtId="0" fontId="26" fillId="44" borderId="10" xfId="37" applyNumberFormat="1" applyFont="1" applyFill="1" applyBorder="1" applyAlignment="1">
      <alignment horizontal="center"/>
    </xf>
    <xf numFmtId="0" fontId="27" fillId="44" borderId="10" xfId="37" applyFont="1" applyFill="1" applyBorder="1" applyAlignment="1">
      <alignment horizontal="center"/>
    </xf>
    <xf numFmtId="168" fontId="27" fillId="44" borderId="10" xfId="37" applyNumberFormat="1" applyFont="1" applyFill="1" applyBorder="1" applyAlignment="1">
      <alignment horizontal="center"/>
    </xf>
    <xf numFmtId="0" fontId="22" fillId="45" borderId="26" xfId="33" applyFill="1" applyBorder="1" applyAlignment="1" applyProtection="1">
      <alignment horizontal="center"/>
    </xf>
    <xf numFmtId="0" fontId="27" fillId="44" borderId="10" xfId="37" applyNumberFormat="1" applyFont="1" applyFill="1" applyBorder="1" applyAlignment="1">
      <alignment horizontal="left"/>
    </xf>
    <xf numFmtId="0" fontId="0" fillId="0" borderId="0" xfId="0" applyBorder="1"/>
    <xf numFmtId="167" fontId="27" fillId="46" borderId="10" xfId="37" applyNumberFormat="1" applyFont="1" applyFill="1" applyBorder="1" applyAlignment="1">
      <alignment horizontal="center" vertical="top" wrapText="1"/>
    </xf>
    <xf numFmtId="0" fontId="27" fillId="46" borderId="10" xfId="37" applyNumberFormat="1" applyFont="1" applyFill="1" applyBorder="1" applyAlignment="1">
      <alignment horizontal="center"/>
    </xf>
    <xf numFmtId="0" fontId="27" fillId="46" borderId="10" xfId="37" applyFont="1" applyFill="1" applyBorder="1" applyAlignment="1">
      <alignment horizontal="center" vertical="top" wrapText="1"/>
    </xf>
    <xf numFmtId="167" fontId="27" fillId="46" borderId="10" xfId="37" applyNumberFormat="1" applyFont="1" applyFill="1" applyBorder="1" applyAlignment="1">
      <alignment vertical="top" wrapText="1"/>
    </xf>
    <xf numFmtId="0" fontId="26" fillId="46" borderId="10" xfId="37" applyNumberFormat="1" applyFont="1" applyFill="1" applyBorder="1" applyAlignment="1">
      <alignment horizontal="center"/>
    </xf>
    <xf numFmtId="0" fontId="27" fillId="46" borderId="10" xfId="37" applyFont="1" applyFill="1" applyBorder="1" applyAlignment="1">
      <alignment horizontal="center"/>
    </xf>
    <xf numFmtId="168" fontId="27" fillId="46" borderId="10" xfId="37" applyNumberFormat="1" applyFont="1" applyFill="1" applyBorder="1" applyAlignment="1">
      <alignment horizontal="center"/>
    </xf>
    <xf numFmtId="0" fontId="27" fillId="46" borderId="10" xfId="37" applyNumberFormat="1" applyFont="1" applyFill="1" applyBorder="1" applyAlignment="1">
      <alignment horizontal="left"/>
    </xf>
    <xf numFmtId="166" fontId="26" fillId="47" borderId="15" xfId="35" applyFont="1" applyFill="1" applyBorder="1" applyAlignment="1" applyProtection="1">
      <alignment horizontal="center"/>
    </xf>
    <xf numFmtId="43" fontId="23" fillId="46" borderId="17" xfId="37" applyNumberFormat="1" applyFont="1" applyFill="1" applyBorder="1" applyAlignment="1"/>
    <xf numFmtId="1" fontId="23" fillId="46" borderId="17" xfId="37" applyNumberFormat="1" applyFont="1" applyFill="1" applyBorder="1" applyAlignment="1">
      <alignment horizontal="center"/>
    </xf>
    <xf numFmtId="167" fontId="27" fillId="48" borderId="10" xfId="37" applyNumberFormat="1" applyFont="1" applyFill="1" applyBorder="1" applyAlignment="1">
      <alignment horizontal="center" vertical="top" wrapText="1"/>
    </xf>
    <xf numFmtId="0" fontId="27" fillId="48" borderId="10" xfId="37" applyNumberFormat="1" applyFont="1" applyFill="1" applyBorder="1" applyAlignment="1">
      <alignment horizontal="center"/>
    </xf>
    <xf numFmtId="0" fontId="27" fillId="48" borderId="10" xfId="37" applyFont="1" applyFill="1" applyBorder="1" applyAlignment="1">
      <alignment horizontal="center" vertical="top" wrapText="1"/>
    </xf>
    <xf numFmtId="167" fontId="27" fillId="48" borderId="10" xfId="37" applyNumberFormat="1" applyFont="1" applyFill="1" applyBorder="1" applyAlignment="1">
      <alignment vertical="top" wrapText="1"/>
    </xf>
    <xf numFmtId="0" fontId="26" fillId="48" borderId="10" xfId="37" applyNumberFormat="1" applyFont="1" applyFill="1" applyBorder="1" applyAlignment="1">
      <alignment horizontal="center"/>
    </xf>
    <xf numFmtId="0" fontId="27" fillId="48" borderId="10" xfId="37" applyFont="1" applyFill="1" applyBorder="1" applyAlignment="1">
      <alignment horizontal="center"/>
    </xf>
    <xf numFmtId="2" fontId="27" fillId="48" borderId="10" xfId="37" applyNumberFormat="1" applyFont="1" applyFill="1" applyBorder="1" applyAlignment="1">
      <alignment horizontal="center"/>
    </xf>
    <xf numFmtId="168" fontId="27" fillId="48" borderId="10" xfId="37" applyNumberFormat="1" applyFont="1" applyFill="1" applyBorder="1" applyAlignment="1">
      <alignment horizontal="center"/>
    </xf>
    <xf numFmtId="0" fontId="27" fillId="48" borderId="10" xfId="37" applyNumberFormat="1" applyFont="1" applyFill="1" applyBorder="1" applyAlignment="1">
      <alignment horizontal="left"/>
    </xf>
    <xf numFmtId="0" fontId="27" fillId="48" borderId="15" xfId="37" applyNumberFormat="1" applyFont="1" applyFill="1" applyBorder="1" applyAlignment="1">
      <alignment horizontal="center"/>
    </xf>
    <xf numFmtId="0" fontId="27" fillId="44" borderId="15" xfId="37" applyNumberFormat="1" applyFont="1" applyFill="1" applyBorder="1" applyAlignment="1">
      <alignment horizontal="center"/>
    </xf>
    <xf numFmtId="43" fontId="23" fillId="48" borderId="17" xfId="37" applyNumberFormat="1" applyFont="1" applyFill="1" applyBorder="1" applyAlignment="1"/>
    <xf numFmtId="1" fontId="23" fillId="48" borderId="17" xfId="37" applyNumberFormat="1" applyFont="1" applyFill="1" applyBorder="1" applyAlignment="1">
      <alignment horizontal="center"/>
    </xf>
    <xf numFmtId="43" fontId="23" fillId="44" borderId="17" xfId="37" applyNumberFormat="1" applyFont="1" applyFill="1" applyBorder="1" applyAlignment="1"/>
    <xf numFmtId="1" fontId="23" fillId="44" borderId="17" xfId="37" applyNumberFormat="1" applyFont="1" applyFill="1" applyBorder="1" applyAlignment="1">
      <alignment horizontal="center"/>
    </xf>
    <xf numFmtId="0" fontId="26" fillId="32" borderId="19" xfId="37" applyFont="1" applyFill="1" applyBorder="1" applyAlignment="1">
      <alignment horizontal="center"/>
    </xf>
    <xf numFmtId="0" fontId="26" fillId="33" borderId="19" xfId="37" applyFont="1" applyFill="1" applyBorder="1" applyAlignment="1">
      <alignment horizontal="center"/>
    </xf>
    <xf numFmtId="166" fontId="26" fillId="42" borderId="15" xfId="35" applyFont="1" applyFill="1" applyBorder="1" applyAlignment="1" applyProtection="1">
      <alignment horizontal="center"/>
    </xf>
    <xf numFmtId="166" fontId="26" fillId="38" borderId="17" xfId="35" applyFont="1" applyFill="1" applyBorder="1" applyAlignment="1" applyProtection="1">
      <alignment horizontal="center"/>
    </xf>
    <xf numFmtId="166" fontId="26" fillId="36" borderId="23" xfId="35" applyFont="1" applyFill="1" applyBorder="1" applyAlignment="1" applyProtection="1">
      <alignment horizontal="center"/>
    </xf>
    <xf numFmtId="166" fontId="26" fillId="36" borderId="15" xfId="35" applyFont="1" applyFill="1" applyBorder="1" applyAlignment="1" applyProtection="1">
      <alignment horizontal="center"/>
    </xf>
    <xf numFmtId="166" fontId="26" fillId="34" borderId="10" xfId="35" applyFont="1" applyFill="1" applyBorder="1" applyAlignment="1" applyProtection="1">
      <alignment horizontal="center"/>
    </xf>
    <xf numFmtId="166" fontId="26" fillId="34" borderId="15" xfId="35" applyFont="1" applyFill="1" applyBorder="1" applyAlignment="1" applyProtection="1">
      <alignment horizontal="center"/>
    </xf>
    <xf numFmtId="166" fontId="26" fillId="34" borderId="19" xfId="35" applyFont="1" applyFill="1" applyBorder="1" applyAlignment="1" applyProtection="1">
      <alignment horizontal="center"/>
    </xf>
    <xf numFmtId="166" fontId="26" fillId="48" borderId="17" xfId="35" applyFont="1" applyFill="1" applyBorder="1" applyAlignment="1" applyProtection="1">
      <alignment horizontal="center"/>
    </xf>
    <xf numFmtId="167" fontId="27" fillId="30" borderId="10" xfId="37" applyNumberFormat="1" applyFont="1" applyFill="1" applyBorder="1" applyAlignment="1">
      <alignment horizontal="center" vertical="top" wrapText="1"/>
    </xf>
    <xf numFmtId="0" fontId="27" fillId="30" borderId="10" xfId="37" applyNumberFormat="1" applyFont="1" applyFill="1" applyBorder="1" applyAlignment="1">
      <alignment horizontal="center"/>
    </xf>
    <xf numFmtId="0" fontId="27" fillId="30" borderId="10" xfId="37" applyFont="1" applyFill="1" applyBorder="1" applyAlignment="1">
      <alignment horizontal="center" vertical="top" wrapText="1"/>
    </xf>
    <xf numFmtId="167" fontId="27" fillId="30" borderId="10" xfId="37" applyNumberFormat="1" applyFont="1" applyFill="1" applyBorder="1" applyAlignment="1">
      <alignment vertical="top" wrapText="1"/>
    </xf>
    <xf numFmtId="0" fontId="26" fillId="30" borderId="10" xfId="37" applyNumberFormat="1" applyFont="1" applyFill="1" applyBorder="1" applyAlignment="1">
      <alignment horizontal="center"/>
    </xf>
    <xf numFmtId="0" fontId="27" fillId="30" borderId="10" xfId="37" applyFont="1" applyFill="1" applyBorder="1" applyAlignment="1">
      <alignment horizontal="center"/>
    </xf>
    <xf numFmtId="2" fontId="27" fillId="30" borderId="10" xfId="37" applyNumberFormat="1" applyFont="1" applyFill="1" applyBorder="1" applyAlignment="1">
      <alignment horizontal="center"/>
    </xf>
    <xf numFmtId="168" fontId="27" fillId="30" borderId="10" xfId="37" applyNumberFormat="1" applyFont="1" applyFill="1" applyBorder="1" applyAlignment="1">
      <alignment horizontal="center"/>
    </xf>
    <xf numFmtId="0" fontId="27" fillId="30" borderId="10" xfId="37" applyNumberFormat="1" applyFont="1" applyFill="1" applyBorder="1" applyAlignment="1">
      <alignment horizontal="left"/>
    </xf>
    <xf numFmtId="166" fontId="26" fillId="30" borderId="15" xfId="35" applyFont="1" applyFill="1" applyBorder="1" applyAlignment="1" applyProtection="1">
      <alignment horizontal="center"/>
    </xf>
    <xf numFmtId="43" fontId="23" fillId="30" borderId="17" xfId="37" applyNumberFormat="1" applyFont="1" applyFill="1" applyBorder="1" applyAlignment="1"/>
    <xf numFmtId="1" fontId="23" fillId="30" borderId="17" xfId="37" applyNumberFormat="1" applyFont="1" applyFill="1" applyBorder="1" applyAlignment="1">
      <alignment horizontal="center"/>
    </xf>
    <xf numFmtId="0" fontId="40" fillId="29" borderId="10" xfId="37" applyNumberFormat="1" applyFont="1" applyFill="1" applyBorder="1" applyAlignment="1">
      <alignment horizontal="left"/>
    </xf>
    <xf numFmtId="0" fontId="27" fillId="48" borderId="15" xfId="37" applyNumberFormat="1" applyFont="1" applyFill="1" applyBorder="1" applyAlignment="1">
      <alignment horizontal="left"/>
    </xf>
    <xf numFmtId="0" fontId="27" fillId="48" borderId="17" xfId="37" applyNumberFormat="1" applyFont="1" applyFill="1" applyBorder="1" applyAlignment="1">
      <alignment horizontal="center"/>
    </xf>
    <xf numFmtId="0" fontId="41" fillId="49" borderId="17" xfId="0" applyFont="1" applyFill="1" applyBorder="1" applyAlignment="1">
      <alignment horizontal="center"/>
    </xf>
    <xf numFmtId="166" fontId="26" fillId="30" borderId="15" xfId="35" applyFont="1" applyFill="1" applyBorder="1" applyAlignment="1" applyProtection="1"/>
    <xf numFmtId="167" fontId="27" fillId="50" borderId="10" xfId="37" applyNumberFormat="1" applyFont="1" applyFill="1" applyBorder="1" applyAlignment="1">
      <alignment horizontal="center" vertical="top" wrapText="1"/>
    </xf>
    <xf numFmtId="0" fontId="27" fillId="50" borderId="10" xfId="37" applyNumberFormat="1" applyFont="1" applyFill="1" applyBorder="1" applyAlignment="1">
      <alignment horizontal="center"/>
    </xf>
    <xf numFmtId="0" fontId="27" fillId="50" borderId="10" xfId="37" applyFont="1" applyFill="1" applyBorder="1" applyAlignment="1">
      <alignment horizontal="center" vertical="top" wrapText="1"/>
    </xf>
    <xf numFmtId="167" fontId="27" fillId="50" borderId="10" xfId="37" applyNumberFormat="1" applyFont="1" applyFill="1" applyBorder="1" applyAlignment="1">
      <alignment vertical="top" wrapText="1"/>
    </xf>
    <xf numFmtId="0" fontId="26" fillId="50" borderId="10" xfId="37" applyNumberFormat="1" applyFont="1" applyFill="1" applyBorder="1" applyAlignment="1">
      <alignment horizontal="center"/>
    </xf>
    <xf numFmtId="0" fontId="27" fillId="50" borderId="10" xfId="37" applyFont="1" applyFill="1" applyBorder="1" applyAlignment="1">
      <alignment horizontal="center"/>
    </xf>
    <xf numFmtId="2" fontId="27" fillId="50" borderId="10" xfId="37" applyNumberFormat="1" applyFont="1" applyFill="1" applyBorder="1" applyAlignment="1">
      <alignment horizontal="center"/>
    </xf>
    <xf numFmtId="168" fontId="27" fillId="50" borderId="10" xfId="37" applyNumberFormat="1" applyFont="1" applyFill="1" applyBorder="1" applyAlignment="1">
      <alignment horizontal="center"/>
    </xf>
    <xf numFmtId="0" fontId="27" fillId="50" borderId="10" xfId="37" applyNumberFormat="1" applyFont="1" applyFill="1" applyBorder="1" applyAlignment="1">
      <alignment horizontal="left"/>
    </xf>
    <xf numFmtId="166" fontId="26" fillId="50" borderId="15" xfId="35" applyFont="1" applyFill="1" applyBorder="1" applyAlignment="1" applyProtection="1"/>
    <xf numFmtId="43" fontId="23" fillId="50" borderId="17" xfId="37" applyNumberFormat="1" applyFont="1" applyFill="1" applyBorder="1" applyAlignment="1"/>
    <xf numFmtId="1" fontId="23" fillId="50" borderId="17" xfId="37" applyNumberFormat="1" applyFont="1" applyFill="1" applyBorder="1" applyAlignment="1">
      <alignment horizontal="center"/>
    </xf>
    <xf numFmtId="0" fontId="27" fillId="51" borderId="10" xfId="37" applyFont="1" applyFill="1" applyBorder="1" applyAlignment="1">
      <alignment horizontal="center" vertical="top" wrapText="1"/>
    </xf>
    <xf numFmtId="0" fontId="27" fillId="51" borderId="10" xfId="37" applyNumberFormat="1" applyFont="1" applyFill="1" applyBorder="1" applyAlignment="1">
      <alignment horizontal="center"/>
    </xf>
    <xf numFmtId="167" fontId="27" fillId="51" borderId="10" xfId="37" applyNumberFormat="1" applyFont="1" applyFill="1" applyBorder="1" applyAlignment="1">
      <alignment vertical="top" wrapText="1"/>
    </xf>
    <xf numFmtId="0" fontId="26" fillId="51" borderId="10" xfId="37" applyNumberFormat="1" applyFont="1" applyFill="1" applyBorder="1" applyAlignment="1">
      <alignment horizontal="center"/>
    </xf>
    <xf numFmtId="0" fontId="27" fillId="51" borderId="10" xfId="37" applyFont="1" applyFill="1" applyBorder="1" applyAlignment="1">
      <alignment horizontal="center"/>
    </xf>
    <xf numFmtId="2" fontId="27" fillId="52" borderId="10" xfId="37" applyNumberFormat="1" applyFont="1" applyFill="1" applyBorder="1" applyAlignment="1">
      <alignment horizontal="center"/>
    </xf>
    <xf numFmtId="2" fontId="27" fillId="51" borderId="10" xfId="37" applyNumberFormat="1" applyFont="1" applyFill="1" applyBorder="1" applyAlignment="1">
      <alignment horizontal="center"/>
    </xf>
    <xf numFmtId="168" fontId="27" fillId="51" borderId="10" xfId="37" applyNumberFormat="1" applyFont="1" applyFill="1" applyBorder="1" applyAlignment="1">
      <alignment horizontal="center"/>
    </xf>
    <xf numFmtId="0" fontId="34" fillId="52" borderId="10" xfId="33" applyFont="1" applyFill="1" applyBorder="1" applyAlignment="1" applyProtection="1">
      <alignment horizontal="center"/>
    </xf>
    <xf numFmtId="168" fontId="27" fillId="51" borderId="10" xfId="37" applyNumberFormat="1" applyFont="1" applyFill="1" applyBorder="1" applyAlignment="1">
      <alignment horizontal="left"/>
    </xf>
    <xf numFmtId="168" fontId="27" fillId="51" borderId="10" xfId="37" applyNumberFormat="1" applyFont="1" applyFill="1" applyBorder="1" applyAlignment="1"/>
    <xf numFmtId="0" fontId="27" fillId="51" borderId="15" xfId="37" applyNumberFormat="1" applyFont="1" applyFill="1" applyBorder="1" applyAlignment="1">
      <alignment horizontal="center"/>
    </xf>
    <xf numFmtId="2" fontId="39" fillId="52" borderId="17" xfId="0" applyNumberFormat="1" applyFont="1" applyFill="1" applyBorder="1" applyAlignment="1">
      <alignment horizontal="center"/>
    </xf>
    <xf numFmtId="43" fontId="23" fillId="51" borderId="17" xfId="37" applyNumberFormat="1" applyFont="1" applyFill="1" applyBorder="1" applyAlignment="1"/>
    <xf numFmtId="1" fontId="23" fillId="51" borderId="17" xfId="37" applyNumberFormat="1" applyFont="1" applyFill="1" applyBorder="1" applyAlignment="1">
      <alignment horizontal="center"/>
    </xf>
    <xf numFmtId="167" fontId="27" fillId="22" borderId="10" xfId="37" applyNumberFormat="1" applyFont="1" applyFill="1" applyBorder="1" applyAlignment="1">
      <alignment horizontal="center" vertical="top" wrapText="1"/>
    </xf>
    <xf numFmtId="0" fontId="27" fillId="22" borderId="10" xfId="37" applyNumberFormat="1" applyFont="1" applyFill="1" applyBorder="1" applyAlignment="1">
      <alignment horizontal="center"/>
    </xf>
    <xf numFmtId="0" fontId="27" fillId="22" borderId="10" xfId="37" applyFont="1" applyFill="1" applyBorder="1" applyAlignment="1">
      <alignment horizontal="center" vertical="top" wrapText="1"/>
    </xf>
    <xf numFmtId="167" fontId="27" fillId="22" borderId="10" xfId="37" applyNumberFormat="1" applyFont="1" applyFill="1" applyBorder="1" applyAlignment="1">
      <alignment vertical="top" wrapText="1"/>
    </xf>
    <xf numFmtId="0" fontId="26" fillId="22" borderId="10" xfId="37" applyNumberFormat="1" applyFont="1" applyFill="1" applyBorder="1" applyAlignment="1">
      <alignment horizontal="center"/>
    </xf>
    <xf numFmtId="0" fontId="27" fillId="22" borderId="17" xfId="37" applyFont="1" applyFill="1" applyBorder="1" applyAlignment="1">
      <alignment horizontal="center"/>
    </xf>
    <xf numFmtId="0" fontId="27" fillId="22" borderId="10" xfId="37" applyFont="1" applyFill="1" applyBorder="1" applyAlignment="1">
      <alignment horizontal="center"/>
    </xf>
    <xf numFmtId="0" fontId="27" fillId="22" borderId="11" xfId="37" applyFont="1" applyFill="1" applyBorder="1" applyAlignment="1">
      <alignment horizontal="center"/>
    </xf>
    <xf numFmtId="2" fontId="27" fillId="22" borderId="17" xfId="37" applyNumberFormat="1" applyFont="1" applyFill="1" applyBorder="1" applyAlignment="1">
      <alignment horizontal="center"/>
    </xf>
    <xf numFmtId="0" fontId="0" fillId="28" borderId="17" xfId="0" applyFill="1" applyBorder="1"/>
    <xf numFmtId="168" fontId="27" fillId="22" borderId="17" xfId="37" applyNumberFormat="1" applyFont="1" applyFill="1" applyBorder="1" applyAlignment="1">
      <alignment horizontal="center"/>
    </xf>
    <xf numFmtId="0" fontId="26" fillId="22" borderId="17" xfId="37" applyNumberFormat="1" applyFont="1" applyFill="1" applyBorder="1" applyAlignment="1">
      <alignment horizontal="center"/>
    </xf>
    <xf numFmtId="0" fontId="27" fillId="22" borderId="21" xfId="37" applyNumberFormat="1" applyFont="1" applyFill="1" applyBorder="1" applyAlignment="1">
      <alignment horizontal="left"/>
    </xf>
    <xf numFmtId="0" fontId="27" fillId="22" borderId="10" xfId="37" applyNumberFormat="1" applyFont="1" applyFill="1" applyBorder="1" applyAlignment="1"/>
    <xf numFmtId="0" fontId="27" fillId="22" borderId="15" xfId="37" applyNumberFormat="1" applyFont="1" applyFill="1" applyBorder="1" applyAlignment="1">
      <alignment horizontal="center"/>
    </xf>
    <xf numFmtId="167" fontId="27" fillId="53" borderId="10" xfId="37" applyNumberFormat="1" applyFont="1" applyFill="1" applyBorder="1" applyAlignment="1">
      <alignment horizontal="center" vertical="top" wrapText="1"/>
    </xf>
    <xf numFmtId="0" fontId="27" fillId="53" borderId="10" xfId="37" applyNumberFormat="1" applyFont="1" applyFill="1" applyBorder="1" applyAlignment="1">
      <alignment horizontal="center"/>
    </xf>
    <xf numFmtId="0" fontId="27" fillId="53" borderId="10" xfId="37" applyFont="1" applyFill="1" applyBorder="1" applyAlignment="1">
      <alignment horizontal="center" vertical="top" wrapText="1"/>
    </xf>
    <xf numFmtId="167" fontId="27" fillId="53" borderId="10" xfId="37" applyNumberFormat="1" applyFont="1" applyFill="1" applyBorder="1" applyAlignment="1">
      <alignment vertical="top" wrapText="1"/>
    </xf>
    <xf numFmtId="0" fontId="26" fillId="53" borderId="10" xfId="37" applyNumberFormat="1" applyFont="1" applyFill="1" applyBorder="1" applyAlignment="1">
      <alignment horizontal="center"/>
    </xf>
    <xf numFmtId="0" fontId="27" fillId="53" borderId="10" xfId="37" applyFont="1" applyFill="1" applyBorder="1" applyAlignment="1">
      <alignment horizontal="center"/>
    </xf>
    <xf numFmtId="2" fontId="27" fillId="53" borderId="10" xfId="37" applyNumberFormat="1" applyFont="1" applyFill="1" applyBorder="1" applyAlignment="1">
      <alignment horizontal="center"/>
    </xf>
    <xf numFmtId="168" fontId="27" fillId="53" borderId="10" xfId="37" applyNumberFormat="1" applyFont="1" applyFill="1" applyBorder="1" applyAlignment="1">
      <alignment horizontal="center"/>
    </xf>
    <xf numFmtId="0" fontId="27" fillId="53" borderId="10" xfId="37" applyNumberFormat="1" applyFont="1" applyFill="1" applyBorder="1" applyAlignment="1">
      <alignment horizontal="left"/>
    </xf>
    <xf numFmtId="166" fontId="26" fillId="54" borderId="15" xfId="35" applyFont="1" applyFill="1" applyBorder="1" applyAlignment="1" applyProtection="1"/>
    <xf numFmtId="43" fontId="23" fillId="53" borderId="17" xfId="37" applyNumberFormat="1" applyFont="1" applyFill="1" applyBorder="1" applyAlignment="1"/>
    <xf numFmtId="1" fontId="23" fillId="53" borderId="17" xfId="37" applyNumberFormat="1" applyFont="1" applyFill="1" applyBorder="1" applyAlignment="1">
      <alignment horizontal="center"/>
    </xf>
    <xf numFmtId="166" fontId="26" fillId="54" borderId="15" xfId="35" applyFont="1" applyFill="1" applyBorder="1" applyAlignment="1" applyProtection="1">
      <alignment horizontal="center"/>
    </xf>
    <xf numFmtId="0" fontId="27" fillId="55" borderId="10" xfId="37" applyNumberFormat="1" applyFont="1" applyFill="1" applyBorder="1" applyAlignment="1">
      <alignment horizontal="center"/>
    </xf>
    <xf numFmtId="167" fontId="27" fillId="55" borderId="10" xfId="37" applyNumberFormat="1" applyFont="1" applyFill="1" applyBorder="1" applyAlignment="1">
      <alignment horizontal="center" vertical="top" wrapText="1"/>
    </xf>
    <xf numFmtId="0" fontId="27" fillId="55" borderId="10" xfId="37" applyFont="1" applyFill="1" applyBorder="1" applyAlignment="1">
      <alignment horizontal="center" vertical="top" wrapText="1"/>
    </xf>
    <xf numFmtId="167" fontId="27" fillId="55" borderId="10" xfId="37" applyNumberFormat="1" applyFont="1" applyFill="1" applyBorder="1" applyAlignment="1">
      <alignment vertical="top" wrapText="1"/>
    </xf>
    <xf numFmtId="0" fontId="26" fillId="55" borderId="10" xfId="37" applyNumberFormat="1" applyFont="1" applyFill="1" applyBorder="1" applyAlignment="1">
      <alignment horizontal="center"/>
    </xf>
    <xf numFmtId="0" fontId="27" fillId="55" borderId="10" xfId="37" applyFont="1" applyFill="1" applyBorder="1" applyAlignment="1">
      <alignment horizontal="center"/>
    </xf>
    <xf numFmtId="0" fontId="27" fillId="55" borderId="15" xfId="37" applyFont="1" applyFill="1" applyBorder="1" applyAlignment="1">
      <alignment horizontal="center"/>
    </xf>
    <xf numFmtId="0" fontId="0" fillId="56" borderId="17" xfId="0" applyFill="1" applyBorder="1"/>
    <xf numFmtId="0" fontId="26" fillId="55" borderId="24" xfId="37" applyNumberFormat="1" applyFont="1" applyFill="1" applyBorder="1" applyAlignment="1">
      <alignment horizontal="center"/>
    </xf>
    <xf numFmtId="0" fontId="27" fillId="55" borderId="17" xfId="37" applyNumberFormat="1" applyFont="1" applyFill="1" applyBorder="1" applyAlignment="1">
      <alignment horizontal="center"/>
    </xf>
    <xf numFmtId="0" fontId="42" fillId="56" borderId="17" xfId="0" applyFont="1" applyFill="1" applyBorder="1" applyAlignment="1">
      <alignment horizontal="center"/>
    </xf>
    <xf numFmtId="43" fontId="23" fillId="55" borderId="17" xfId="37" applyNumberFormat="1" applyFont="1" applyFill="1" applyBorder="1" applyAlignment="1"/>
    <xf numFmtId="1" fontId="23" fillId="55" borderId="17" xfId="37" applyNumberFormat="1" applyFont="1" applyFill="1" applyBorder="1" applyAlignment="1">
      <alignment horizontal="center"/>
    </xf>
    <xf numFmtId="0" fontId="42" fillId="56" borderId="25" xfId="0" applyFont="1" applyFill="1" applyBorder="1" applyAlignment="1">
      <alignment horizontal="center"/>
    </xf>
    <xf numFmtId="167" fontId="27" fillId="57" borderId="10" xfId="37" applyNumberFormat="1" applyFont="1" applyFill="1" applyBorder="1" applyAlignment="1">
      <alignment horizontal="center" vertical="top" wrapText="1"/>
    </xf>
    <xf numFmtId="0" fontId="27" fillId="57" borderId="10" xfId="37" applyNumberFormat="1" applyFont="1" applyFill="1" applyBorder="1" applyAlignment="1">
      <alignment horizontal="center"/>
    </xf>
    <xf numFmtId="0" fontId="27" fillId="57" borderId="10" xfId="37" applyFont="1" applyFill="1" applyBorder="1" applyAlignment="1">
      <alignment horizontal="center" vertical="top" wrapText="1"/>
    </xf>
    <xf numFmtId="167" fontId="27" fillId="57" borderId="10" xfId="37" applyNumberFormat="1" applyFont="1" applyFill="1" applyBorder="1" applyAlignment="1">
      <alignment vertical="top" wrapText="1"/>
    </xf>
    <xf numFmtId="0" fontId="26" fillId="57" borderId="10" xfId="37" applyNumberFormat="1" applyFont="1" applyFill="1" applyBorder="1" applyAlignment="1">
      <alignment horizontal="center"/>
    </xf>
    <xf numFmtId="0" fontId="27" fillId="57" borderId="10" xfId="37" applyFont="1" applyFill="1" applyBorder="1" applyAlignment="1">
      <alignment horizontal="center"/>
    </xf>
    <xf numFmtId="2" fontId="27" fillId="57" borderId="10" xfId="37" applyNumberFormat="1" applyFont="1" applyFill="1" applyBorder="1" applyAlignment="1">
      <alignment horizontal="center"/>
    </xf>
    <xf numFmtId="168" fontId="27" fillId="57" borderId="10" xfId="37" applyNumberFormat="1" applyFont="1" applyFill="1" applyBorder="1" applyAlignment="1">
      <alignment horizontal="center"/>
    </xf>
    <xf numFmtId="0" fontId="27" fillId="57" borderId="10" xfId="37" applyNumberFormat="1" applyFont="1" applyFill="1" applyBorder="1" applyAlignment="1">
      <alignment horizontal="left"/>
    </xf>
    <xf numFmtId="166" fontId="26" fillId="58" borderId="15" xfId="35" applyFont="1" applyFill="1" applyBorder="1" applyAlignment="1" applyProtection="1">
      <alignment horizontal="center"/>
    </xf>
    <xf numFmtId="43" fontId="23" fillId="57" borderId="17" xfId="37" applyNumberFormat="1" applyFont="1" applyFill="1" applyBorder="1" applyAlignment="1"/>
    <xf numFmtId="1" fontId="23" fillId="57" borderId="17" xfId="37" applyNumberFormat="1" applyFont="1" applyFill="1" applyBorder="1" applyAlignment="1">
      <alignment horizontal="center"/>
    </xf>
    <xf numFmtId="2" fontId="27" fillId="55" borderId="10" xfId="37" applyNumberFormat="1" applyFont="1" applyFill="1" applyBorder="1" applyAlignment="1">
      <alignment horizontal="center"/>
    </xf>
    <xf numFmtId="168" fontId="27" fillId="55" borderId="10" xfId="37" applyNumberFormat="1" applyFont="1" applyFill="1" applyBorder="1" applyAlignment="1">
      <alignment horizontal="center"/>
    </xf>
    <xf numFmtId="0" fontId="27" fillId="55" borderId="10" xfId="37" applyNumberFormat="1" applyFont="1" applyFill="1" applyBorder="1" applyAlignment="1">
      <alignment horizontal="left"/>
    </xf>
    <xf numFmtId="166" fontId="26" fillId="59" borderId="15" xfId="35" applyFont="1" applyFill="1" applyBorder="1" applyAlignment="1" applyProtection="1"/>
    <xf numFmtId="167" fontId="27" fillId="40" borderId="10" xfId="37" applyNumberFormat="1" applyFont="1" applyFill="1" applyBorder="1" applyAlignment="1">
      <alignment horizontal="center" vertical="top" wrapText="1"/>
    </xf>
    <xf numFmtId="167" fontId="27" fillId="40" borderId="10" xfId="37" applyNumberFormat="1" applyFont="1" applyFill="1" applyBorder="1" applyAlignment="1">
      <alignment vertical="top" wrapText="1"/>
    </xf>
    <xf numFmtId="0" fontId="26" fillId="40" borderId="10" xfId="37" applyNumberFormat="1" applyFont="1" applyFill="1" applyBorder="1" applyAlignment="1">
      <alignment horizontal="center"/>
    </xf>
    <xf numFmtId="168" fontId="27" fillId="40" borderId="10" xfId="37" applyNumberFormat="1" applyFont="1" applyFill="1" applyBorder="1" applyAlignment="1">
      <alignment horizontal="center"/>
    </xf>
    <xf numFmtId="0" fontId="27" fillId="40" borderId="10" xfId="37" applyNumberFormat="1" applyFont="1" applyFill="1" applyBorder="1" applyAlignment="1">
      <alignment horizontal="left"/>
    </xf>
    <xf numFmtId="166" fontId="26" fillId="60" borderId="15" xfId="35" applyFont="1" applyFill="1" applyBorder="1" applyAlignment="1" applyProtection="1"/>
    <xf numFmtId="166" fontId="26" fillId="60" borderId="15" xfId="35" applyFont="1" applyFill="1" applyBorder="1" applyAlignment="1" applyProtection="1">
      <alignment horizontal="center"/>
    </xf>
    <xf numFmtId="0" fontId="27" fillId="22" borderId="10" xfId="37" applyNumberFormat="1" applyFont="1" applyFill="1" applyBorder="1" applyAlignment="1">
      <alignment horizontal="left"/>
    </xf>
    <xf numFmtId="2" fontId="26" fillId="22" borderId="15" xfId="37" applyNumberFormat="1" applyFont="1" applyFill="1" applyBorder="1" applyAlignment="1">
      <alignment horizontal="center"/>
    </xf>
    <xf numFmtId="43" fontId="23" fillId="22" borderId="17" xfId="37" applyNumberFormat="1" applyFont="1" applyFill="1" applyBorder="1" applyAlignment="1"/>
    <xf numFmtId="1" fontId="23" fillId="22" borderId="17" xfId="37" applyNumberFormat="1" applyFont="1" applyFill="1" applyBorder="1" applyAlignment="1">
      <alignment horizontal="center"/>
    </xf>
    <xf numFmtId="0" fontId="27" fillId="61" borderId="10" xfId="37" applyFont="1" applyFill="1" applyBorder="1" applyAlignment="1">
      <alignment horizontal="center" vertical="top" wrapText="1"/>
    </xf>
    <xf numFmtId="0" fontId="27" fillId="61" borderId="10" xfId="37" applyNumberFormat="1" applyFont="1" applyFill="1" applyBorder="1" applyAlignment="1">
      <alignment horizontal="center"/>
    </xf>
    <xf numFmtId="167" fontId="27" fillId="61" borderId="10" xfId="37" applyNumberFormat="1" applyFont="1" applyFill="1" applyBorder="1" applyAlignment="1">
      <alignment vertical="top" wrapText="1"/>
    </xf>
    <xf numFmtId="0" fontId="27" fillId="61" borderId="10" xfId="37" applyFont="1" applyFill="1" applyBorder="1" applyAlignment="1">
      <alignment horizontal="center"/>
    </xf>
    <xf numFmtId="2" fontId="27" fillId="61" borderId="10" xfId="37" applyNumberFormat="1" applyFont="1" applyFill="1" applyBorder="1" applyAlignment="1">
      <alignment horizontal="center"/>
    </xf>
    <xf numFmtId="168" fontId="27" fillId="61" borderId="10" xfId="37" applyNumberFormat="1" applyFont="1" applyFill="1" applyBorder="1" applyAlignment="1">
      <alignment horizontal="center"/>
    </xf>
    <xf numFmtId="0" fontId="26" fillId="61" borderId="10" xfId="37" applyNumberFormat="1" applyFont="1" applyFill="1" applyBorder="1" applyAlignment="1">
      <alignment horizontal="center"/>
    </xf>
    <xf numFmtId="0" fontId="27" fillId="61" borderId="10" xfId="37" applyNumberFormat="1" applyFont="1" applyFill="1" applyBorder="1" applyAlignment="1">
      <alignment horizontal="left"/>
    </xf>
    <xf numFmtId="0" fontId="27" fillId="61" borderId="10" xfId="37" applyNumberFormat="1" applyFont="1" applyFill="1" applyBorder="1" applyAlignment="1"/>
    <xf numFmtId="0" fontId="27" fillId="61" borderId="15" xfId="37" applyNumberFormat="1" applyFont="1" applyFill="1" applyBorder="1" applyAlignment="1">
      <alignment horizontal="center"/>
    </xf>
    <xf numFmtId="2" fontId="39" fillId="62" borderId="17" xfId="0" applyNumberFormat="1" applyFont="1" applyFill="1" applyBorder="1" applyAlignment="1">
      <alignment horizontal="center" vertical="center"/>
    </xf>
    <xf numFmtId="0" fontId="27" fillId="63" borderId="10" xfId="37" applyFont="1" applyFill="1" applyBorder="1" applyAlignment="1">
      <alignment horizontal="center" vertical="top" wrapText="1"/>
    </xf>
    <xf numFmtId="0" fontId="27" fillId="63" borderId="15" xfId="37" applyNumberFormat="1" applyFont="1" applyFill="1" applyBorder="1" applyAlignment="1">
      <alignment horizontal="center"/>
    </xf>
    <xf numFmtId="0" fontId="27" fillId="63" borderId="21" xfId="37" applyFont="1" applyFill="1" applyBorder="1" applyAlignment="1">
      <alignment horizontal="center" vertical="top" wrapText="1"/>
    </xf>
    <xf numFmtId="167" fontId="27" fillId="63" borderId="10" xfId="37" applyNumberFormat="1" applyFont="1" applyFill="1" applyBorder="1" applyAlignment="1">
      <alignment vertical="top" wrapText="1"/>
    </xf>
    <xf numFmtId="0" fontId="26" fillId="63" borderId="10" xfId="37" applyNumberFormat="1" applyFont="1" applyFill="1" applyBorder="1" applyAlignment="1">
      <alignment horizontal="center"/>
    </xf>
    <xf numFmtId="0" fontId="27" fillId="63" borderId="10" xfId="37" applyFont="1" applyFill="1" applyBorder="1" applyAlignment="1">
      <alignment horizontal="left"/>
    </xf>
    <xf numFmtId="0" fontId="27" fillId="63" borderId="10" xfId="37" applyFont="1" applyFill="1" applyBorder="1" applyAlignment="1">
      <alignment horizontal="center"/>
    </xf>
    <xf numFmtId="168" fontId="27" fillId="63" borderId="10" xfId="37" applyNumberFormat="1" applyFont="1" applyFill="1" applyBorder="1" applyAlignment="1">
      <alignment horizontal="center"/>
    </xf>
    <xf numFmtId="168" fontId="27" fillId="63" borderId="10" xfId="37" applyNumberFormat="1" applyFont="1" applyFill="1" applyBorder="1" applyAlignment="1">
      <alignment horizontal="left"/>
    </xf>
    <xf numFmtId="168" fontId="27" fillId="63" borderId="10" xfId="37" applyNumberFormat="1" applyFont="1" applyFill="1" applyBorder="1" applyAlignment="1"/>
    <xf numFmtId="0" fontId="27" fillId="63" borderId="15" xfId="37" applyNumberFormat="1" applyFont="1" applyFill="1" applyBorder="1" applyAlignment="1">
      <alignment horizontal="left"/>
    </xf>
    <xf numFmtId="2" fontId="39" fillId="64" borderId="17" xfId="0" applyNumberFormat="1" applyFont="1" applyFill="1" applyBorder="1" applyAlignment="1">
      <alignment horizontal="center" vertical="center"/>
    </xf>
    <xf numFmtId="0" fontId="26" fillId="4" borderId="13" xfId="37" applyNumberFormat="1" applyFont="1" applyFill="1" applyBorder="1" applyAlignment="1">
      <alignment horizontal="center"/>
    </xf>
    <xf numFmtId="0" fontId="31" fillId="63" borderId="17" xfId="37" applyFont="1" applyFill="1" applyBorder="1" applyAlignment="1">
      <alignment horizontal="center"/>
    </xf>
    <xf numFmtId="0" fontId="26" fillId="4" borderId="0" xfId="37" applyNumberFormat="1" applyFont="1" applyFill="1" applyBorder="1" applyAlignment="1">
      <alignment horizontal="center"/>
    </xf>
    <xf numFmtId="0" fontId="24" fillId="4" borderId="0" xfId="37" applyFont="1" applyFill="1" applyBorder="1" applyAlignment="1">
      <alignment horizontal="center"/>
    </xf>
    <xf numFmtId="0" fontId="27" fillId="27" borderId="10" xfId="37" applyFont="1" applyFill="1" applyBorder="1" applyAlignment="1">
      <alignment horizontal="center" vertical="top" wrapText="1"/>
    </xf>
    <xf numFmtId="0" fontId="26" fillId="27" borderId="10" xfId="37" applyFont="1" applyFill="1" applyBorder="1" applyAlignment="1">
      <alignment vertical="top" wrapText="1"/>
    </xf>
    <xf numFmtId="168" fontId="26" fillId="27" borderId="10" xfId="37" applyNumberFormat="1" applyFont="1" applyFill="1" applyBorder="1" applyAlignment="1">
      <alignment horizontal="center"/>
    </xf>
    <xf numFmtId="168" fontId="26" fillId="27" borderId="10" xfId="37" applyNumberFormat="1" applyFont="1" applyFill="1" applyBorder="1" applyAlignment="1"/>
    <xf numFmtId="0" fontId="28" fillId="27" borderId="15" xfId="37" applyNumberFormat="1" applyFont="1" applyFill="1" applyBorder="1" applyAlignment="1">
      <alignment horizontal="right" vertical="top"/>
    </xf>
    <xf numFmtId="2" fontId="26" fillId="27" borderId="17" xfId="37" applyNumberFormat="1" applyFont="1" applyFill="1" applyBorder="1" applyAlignment="1">
      <alignment horizontal="center" vertical="center" wrapText="1"/>
    </xf>
    <xf numFmtId="43" fontId="23" fillId="63" borderId="17" xfId="37" applyNumberFormat="1" applyFont="1" applyFill="1" applyBorder="1" applyAlignment="1"/>
    <xf numFmtId="1" fontId="23" fillId="63" borderId="17" xfId="37" applyNumberFormat="1" applyFont="1" applyFill="1" applyBorder="1" applyAlignment="1">
      <alignment horizontal="center"/>
    </xf>
    <xf numFmtId="0" fontId="26" fillId="4" borderId="12" xfId="35" applyNumberFormat="1" applyFont="1" applyFill="1" applyBorder="1" applyAlignment="1" applyProtection="1">
      <alignment horizontal="center" wrapText="1"/>
    </xf>
    <xf numFmtId="0" fontId="26" fillId="22" borderId="15" xfId="37" applyNumberFormat="1" applyFont="1" applyFill="1" applyBorder="1" applyAlignment="1">
      <alignment horizontal="center"/>
    </xf>
    <xf numFmtId="0" fontId="23" fillId="26" borderId="11" xfId="37" applyFont="1" applyFill="1" applyBorder="1" applyAlignment="1">
      <alignment horizontal="center"/>
    </xf>
    <xf numFmtId="0" fontId="27" fillId="26" borderId="10" xfId="37" applyNumberFormat="1" applyFont="1" applyFill="1" applyBorder="1" applyAlignment="1">
      <alignment horizontal="center"/>
    </xf>
    <xf numFmtId="0" fontId="33" fillId="26" borderId="10" xfId="37" applyFont="1" applyFill="1" applyBorder="1" applyAlignment="1">
      <alignment horizontal="center" vertical="top" wrapText="1"/>
    </xf>
    <xf numFmtId="169" fontId="33" fillId="65" borderId="17" xfId="23" applyNumberFormat="1" applyFont="1" applyFill="1" applyBorder="1" applyAlignment="1">
      <alignment horizontal="center" vertical="top" wrapText="1"/>
    </xf>
    <xf numFmtId="2" fontId="26" fillId="26" borderId="10" xfId="37" applyNumberFormat="1" applyFont="1" applyFill="1" applyBorder="1" applyAlignment="1">
      <alignment horizontal="center"/>
    </xf>
    <xf numFmtId="0" fontId="27" fillId="26" borderId="10" xfId="37" applyFont="1" applyFill="1" applyBorder="1" applyAlignment="1">
      <alignment horizontal="center"/>
    </xf>
    <xf numFmtId="0" fontId="33" fillId="26" borderId="10" xfId="37" applyFont="1" applyFill="1" applyBorder="1" applyAlignment="1">
      <alignment horizontal="center"/>
    </xf>
    <xf numFmtId="2" fontId="33" fillId="65" borderId="10" xfId="37" applyNumberFormat="1" applyFont="1" applyFill="1" applyBorder="1" applyAlignment="1">
      <alignment horizontal="center"/>
    </xf>
    <xf numFmtId="0" fontId="27" fillId="26" borderId="15" xfId="37" applyFont="1" applyFill="1" applyBorder="1" applyAlignment="1">
      <alignment horizontal="center"/>
    </xf>
    <xf numFmtId="168" fontId="27" fillId="26" borderId="17" xfId="37" applyNumberFormat="1" applyFont="1" applyFill="1" applyBorder="1" applyAlignment="1">
      <alignment horizontal="center"/>
    </xf>
    <xf numFmtId="0" fontId="46" fillId="65" borderId="17" xfId="0" applyFont="1" applyFill="1" applyBorder="1" applyAlignment="1">
      <alignment horizontal="center"/>
    </xf>
    <xf numFmtId="0" fontId="37" fillId="65" borderId="17" xfId="33" applyFont="1" applyFill="1" applyBorder="1" applyAlignment="1" applyProtection="1">
      <alignment horizontal="left"/>
    </xf>
    <xf numFmtId="0" fontId="37" fillId="65" borderId="17" xfId="33" applyFont="1" applyFill="1" applyBorder="1" applyAlignment="1" applyProtection="1"/>
    <xf numFmtId="0" fontId="27" fillId="26" borderId="24" xfId="37" applyNumberFormat="1" applyFont="1" applyFill="1" applyBorder="1" applyAlignment="1">
      <alignment horizontal="left"/>
    </xf>
    <xf numFmtId="2" fontId="39" fillId="66" borderId="17" xfId="0" applyNumberFormat="1" applyFont="1" applyFill="1" applyBorder="1" applyAlignment="1">
      <alignment horizontal="center" vertical="center"/>
    </xf>
    <xf numFmtId="0" fontId="47" fillId="67" borderId="17" xfId="51" applyFont="1" applyFill="1" applyBorder="1" applyAlignment="1">
      <alignment horizontal="center" vertical="center"/>
    </xf>
    <xf numFmtId="0" fontId="47" fillId="68" borderId="17" xfId="51" applyFont="1" applyFill="1" applyBorder="1" applyAlignment="1">
      <alignment horizontal="center" vertical="center"/>
    </xf>
    <xf numFmtId="0" fontId="47" fillId="68" borderId="16" xfId="51" applyFont="1" applyFill="1" applyBorder="1" applyAlignment="1">
      <alignment horizontal="center" vertical="center"/>
    </xf>
    <xf numFmtId="0" fontId="48" fillId="68" borderId="17" xfId="51" applyFont="1" applyFill="1" applyBorder="1" applyAlignment="1">
      <alignment horizontal="center" vertical="center" wrapText="1"/>
    </xf>
    <xf numFmtId="1" fontId="49" fillId="68" borderId="17" xfId="51" applyNumberFormat="1" applyFont="1" applyFill="1" applyBorder="1" applyAlignment="1">
      <alignment horizontal="center" vertical="center"/>
    </xf>
    <xf numFmtId="1" fontId="23" fillId="32" borderId="17" xfId="37" applyNumberFormat="1" applyFont="1" applyFill="1" applyBorder="1" applyAlignment="1">
      <alignment horizontal="center" vertical="center"/>
    </xf>
    <xf numFmtId="1" fontId="23" fillId="33" borderId="17" xfId="37" applyNumberFormat="1" applyFont="1" applyFill="1" applyBorder="1" applyAlignment="1">
      <alignment horizontal="center" vertical="center"/>
    </xf>
    <xf numFmtId="1" fontId="23" fillId="38" borderId="17" xfId="37" applyNumberFormat="1" applyFont="1" applyFill="1" applyBorder="1" applyAlignment="1">
      <alignment horizontal="center" vertical="center"/>
    </xf>
    <xf numFmtId="1" fontId="23" fillId="34" borderId="17" xfId="37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6" fontId="26" fillId="69" borderId="17" xfId="35" applyFont="1" applyFill="1" applyBorder="1" applyAlignment="1" applyProtection="1">
      <alignment horizontal="center"/>
    </xf>
    <xf numFmtId="43" fontId="23" fillId="34" borderId="19" xfId="37" applyNumberFormat="1" applyFont="1" applyFill="1" applyBorder="1" applyAlignment="1"/>
    <xf numFmtId="1" fontId="23" fillId="69" borderId="17" xfId="37" applyNumberFormat="1" applyFont="1" applyFill="1" applyBorder="1" applyAlignment="1">
      <alignment horizontal="center" vertical="center"/>
    </xf>
    <xf numFmtId="0" fontId="27" fillId="70" borderId="21" xfId="37" applyNumberFormat="1" applyFont="1" applyFill="1" applyBorder="1" applyAlignment="1">
      <alignment horizontal="left"/>
    </xf>
    <xf numFmtId="1" fontId="23" fillId="70" borderId="17" xfId="37" applyNumberFormat="1" applyFont="1" applyFill="1" applyBorder="1" applyAlignment="1">
      <alignment horizontal="center" vertical="center"/>
    </xf>
    <xf numFmtId="43" fontId="23" fillId="69" borderId="19" xfId="37" applyNumberFormat="1" applyFont="1" applyFill="1" applyBorder="1" applyAlignment="1"/>
    <xf numFmtId="2" fontId="23" fillId="42" borderId="25" xfId="37" applyNumberFormat="1" applyFont="1" applyFill="1" applyBorder="1" applyAlignment="1">
      <alignment horizontal="center" vertical="center"/>
    </xf>
    <xf numFmtId="2" fontId="23" fillId="42" borderId="17" xfId="37" applyNumberFormat="1" applyFont="1" applyFill="1" applyBorder="1" applyAlignment="1">
      <alignment horizontal="center" vertical="center"/>
    </xf>
    <xf numFmtId="2" fontId="23" fillId="38" borderId="17" xfId="37" applyNumberFormat="1" applyFont="1" applyFill="1" applyBorder="1" applyAlignment="1">
      <alignment horizontal="center" vertical="center"/>
    </xf>
    <xf numFmtId="2" fontId="23" fillId="31" borderId="17" xfId="37" applyNumberFormat="1" applyFont="1" applyFill="1" applyBorder="1" applyAlignment="1">
      <alignment horizontal="center" vertical="center"/>
    </xf>
    <xf numFmtId="2" fontId="23" fillId="31" borderId="0" xfId="37" applyNumberFormat="1" applyFont="1" applyFill="1" applyAlignment="1">
      <alignment horizontal="center" vertical="center"/>
    </xf>
    <xf numFmtId="1" fontId="23" fillId="31" borderId="17" xfId="37" applyNumberFormat="1" applyFont="1" applyFill="1" applyBorder="1" applyAlignment="1">
      <alignment horizontal="center" vertical="center"/>
    </xf>
    <xf numFmtId="1" fontId="23" fillId="71" borderId="17" xfId="37" applyNumberFormat="1" applyFont="1" applyFill="1" applyBorder="1" applyAlignment="1">
      <alignment horizontal="center" vertical="center"/>
    </xf>
    <xf numFmtId="2" fontId="23" fillId="71" borderId="18" xfId="37" applyNumberFormat="1" applyFont="1" applyFill="1" applyBorder="1" applyAlignment="1">
      <alignment horizontal="center" vertical="center"/>
    </xf>
    <xf numFmtId="2" fontId="23" fillId="36" borderId="17" xfId="37" applyNumberFormat="1" applyFont="1" applyFill="1" applyBorder="1" applyAlignment="1">
      <alignment horizontal="center" vertical="center"/>
    </xf>
    <xf numFmtId="2" fontId="23" fillId="34" borderId="17" xfId="37" applyNumberFormat="1" applyFont="1" applyFill="1" applyBorder="1" applyAlignment="1">
      <alignment horizontal="center" vertical="center"/>
    </xf>
    <xf numFmtId="2" fontId="23" fillId="34" borderId="22" xfId="37" applyNumberFormat="1" applyFont="1" applyFill="1" applyBorder="1" applyAlignment="1">
      <alignment horizontal="center" vertical="center"/>
    </xf>
    <xf numFmtId="2" fontId="23" fillId="30" borderId="17" xfId="37" applyNumberFormat="1" applyFont="1" applyFill="1" applyBorder="1" applyAlignment="1">
      <alignment horizontal="center" vertical="center"/>
    </xf>
    <xf numFmtId="166" fontId="26" fillId="48" borderId="15" xfId="35" applyFont="1" applyFill="1" applyBorder="1" applyAlignment="1" applyProtection="1">
      <alignment horizontal="center"/>
    </xf>
    <xf numFmtId="0" fontId="23" fillId="30" borderId="10" xfId="37" applyFont="1" applyFill="1" applyBorder="1" applyAlignment="1">
      <alignment horizontal="center"/>
    </xf>
    <xf numFmtId="0" fontId="33" fillId="30" borderId="17" xfId="37" applyFont="1" applyFill="1" applyBorder="1" applyAlignment="1">
      <alignment horizontal="center" vertical="top" wrapText="1"/>
    </xf>
    <xf numFmtId="169" fontId="33" fillId="72" borderId="17" xfId="23" applyNumberFormat="1" applyFont="1" applyFill="1" applyBorder="1" applyAlignment="1">
      <alignment horizontal="center" vertical="top" wrapText="1"/>
    </xf>
    <xf numFmtId="0" fontId="26" fillId="30" borderId="17" xfId="37" applyNumberFormat="1" applyFont="1" applyFill="1" applyBorder="1" applyAlignment="1">
      <alignment horizontal="center"/>
    </xf>
    <xf numFmtId="0" fontId="27" fillId="30" borderId="21" xfId="37" applyFont="1" applyFill="1" applyBorder="1" applyAlignment="1">
      <alignment horizontal="center"/>
    </xf>
    <xf numFmtId="0" fontId="33" fillId="30" borderId="10" xfId="37" applyFont="1" applyFill="1" applyBorder="1" applyAlignment="1">
      <alignment horizontal="center"/>
    </xf>
    <xf numFmtId="2" fontId="33" fillId="72" borderId="10" xfId="37" applyNumberFormat="1" applyFont="1" applyFill="1" applyBorder="1" applyAlignment="1">
      <alignment horizontal="center"/>
    </xf>
    <xf numFmtId="0" fontId="27" fillId="73" borderId="10" xfId="37" applyFont="1" applyFill="1" applyBorder="1" applyAlignment="1">
      <alignment horizontal="center"/>
    </xf>
    <xf numFmtId="168" fontId="27" fillId="73" borderId="15" xfId="37" applyNumberFormat="1" applyFont="1" applyFill="1" applyBorder="1" applyAlignment="1">
      <alignment horizontal="center"/>
    </xf>
    <xf numFmtId="0" fontId="46" fillId="74" borderId="17" xfId="0" applyFont="1" applyFill="1" applyBorder="1" applyAlignment="1">
      <alignment horizontal="center"/>
    </xf>
    <xf numFmtId="0" fontId="26" fillId="73" borderId="17" xfId="37" applyNumberFormat="1" applyFont="1" applyFill="1" applyBorder="1" applyAlignment="1">
      <alignment horizontal="left"/>
    </xf>
    <xf numFmtId="0" fontId="26" fillId="73" borderId="17" xfId="37" applyNumberFormat="1" applyFont="1" applyFill="1" applyBorder="1" applyAlignment="1"/>
    <xf numFmtId="0" fontId="29" fillId="73" borderId="24" xfId="37" applyNumberFormat="1" applyFont="1" applyFill="1" applyBorder="1" applyAlignment="1">
      <alignment horizontal="left"/>
    </xf>
    <xf numFmtId="2" fontId="39" fillId="74" borderId="17" xfId="0" applyNumberFormat="1" applyFont="1" applyFill="1" applyBorder="1" applyAlignment="1">
      <alignment horizontal="center" vertical="center"/>
    </xf>
    <xf numFmtId="15" fontId="0" fillId="0" borderId="0" xfId="0" applyNumberFormat="1"/>
    <xf numFmtId="43" fontId="23" fillId="61" borderId="17" xfId="37" applyNumberFormat="1" applyFont="1" applyFill="1" applyBorder="1" applyAlignment="1"/>
    <xf numFmtId="1" fontId="23" fillId="61" borderId="17" xfId="37" applyNumberFormat="1" applyFont="1" applyFill="1" applyBorder="1" applyAlignment="1">
      <alignment horizontal="center"/>
    </xf>
    <xf numFmtId="2" fontId="26" fillId="44" borderId="17" xfId="37" applyNumberFormat="1" applyFont="1" applyFill="1" applyBorder="1" applyAlignment="1">
      <alignment horizontal="center"/>
    </xf>
    <xf numFmtId="0" fontId="33" fillId="57" borderId="10" xfId="37" applyFont="1" applyFill="1" applyBorder="1" applyAlignment="1">
      <alignment horizontal="center" vertical="top" wrapText="1"/>
    </xf>
    <xf numFmtId="167" fontId="33" fillId="57" borderId="10" xfId="37" applyNumberFormat="1" applyFont="1" applyFill="1" applyBorder="1" applyAlignment="1">
      <alignment vertical="top" wrapText="1"/>
    </xf>
    <xf numFmtId="2" fontId="33" fillId="57" borderId="10" xfId="37" applyNumberFormat="1" applyFont="1" applyFill="1" applyBorder="1" applyAlignment="1">
      <alignment horizontal="center"/>
    </xf>
    <xf numFmtId="0" fontId="30" fillId="57" borderId="10" xfId="37" applyNumberFormat="1" applyFont="1" applyFill="1" applyBorder="1" applyAlignment="1">
      <alignment horizontal="center"/>
    </xf>
    <xf numFmtId="0" fontId="26" fillId="57" borderId="10" xfId="37" applyNumberFormat="1" applyFont="1" applyFill="1" applyBorder="1" applyAlignment="1">
      <alignment horizontal="left"/>
    </xf>
    <xf numFmtId="0" fontId="26" fillId="57" borderId="10" xfId="37" applyNumberFormat="1" applyFont="1" applyFill="1" applyBorder="1" applyAlignment="1"/>
    <xf numFmtId="0" fontId="27" fillId="57" borderId="15" xfId="37" applyNumberFormat="1" applyFont="1" applyFill="1" applyBorder="1" applyAlignment="1">
      <alignment horizontal="left"/>
    </xf>
    <xf numFmtId="2" fontId="39" fillId="75" borderId="17" xfId="0" applyNumberFormat="1" applyFont="1" applyFill="1" applyBorder="1" applyAlignment="1">
      <alignment horizontal="center" vertical="center"/>
    </xf>
    <xf numFmtId="170" fontId="27" fillId="57" borderId="10" xfId="37" applyNumberFormat="1" applyFont="1" applyFill="1" applyBorder="1" applyAlignment="1">
      <alignment horizontal="center"/>
    </xf>
    <xf numFmtId="0" fontId="33" fillId="57" borderId="10" xfId="37" applyFont="1" applyFill="1" applyBorder="1" applyAlignment="1">
      <alignment horizontal="center"/>
    </xf>
    <xf numFmtId="0" fontId="33" fillId="44" borderId="10" xfId="37" applyFont="1" applyFill="1" applyBorder="1" applyAlignment="1">
      <alignment horizontal="center" vertical="top" wrapText="1"/>
    </xf>
    <xf numFmtId="0" fontId="33" fillId="44" borderId="10" xfId="37" applyFont="1" applyFill="1" applyBorder="1" applyAlignment="1">
      <alignment horizontal="center"/>
    </xf>
    <xf numFmtId="0" fontId="30" fillId="44" borderId="11" xfId="37" applyNumberFormat="1" applyFont="1" applyFill="1" applyBorder="1" applyAlignment="1">
      <alignment horizontal="center"/>
    </xf>
    <xf numFmtId="0" fontId="1" fillId="45" borderId="17" xfId="37" applyFont="1" applyFill="1" applyBorder="1" applyAlignment="1"/>
    <xf numFmtId="0" fontId="27" fillId="44" borderId="15" xfId="37" applyNumberFormat="1" applyFont="1" applyFill="1" applyBorder="1" applyAlignment="1">
      <alignment horizontal="left"/>
    </xf>
    <xf numFmtId="2" fontId="39" fillId="45" borderId="17" xfId="0" applyNumberFormat="1" applyFont="1" applyFill="1" applyBorder="1" applyAlignment="1">
      <alignment horizontal="center" vertical="center"/>
    </xf>
    <xf numFmtId="0" fontId="1" fillId="45" borderId="17" xfId="37" applyFont="1" applyFill="1" applyBorder="1" applyAlignment="1">
      <alignment horizontal="left"/>
    </xf>
    <xf numFmtId="43" fontId="23" fillId="57" borderId="17" xfId="37" applyNumberFormat="1" applyFont="1" applyFill="1" applyBorder="1" applyAlignment="1">
      <alignment horizontal="center"/>
    </xf>
    <xf numFmtId="0" fontId="27" fillId="76" borderId="10" xfId="37" applyFont="1" applyFill="1" applyBorder="1" applyAlignment="1">
      <alignment horizontal="center"/>
    </xf>
    <xf numFmtId="0" fontId="27" fillId="76" borderId="10" xfId="37" applyNumberFormat="1" applyFont="1" applyFill="1" applyBorder="1" applyAlignment="1">
      <alignment horizontal="center"/>
    </xf>
    <xf numFmtId="0" fontId="33" fillId="76" borderId="10" xfId="37" applyFont="1" applyFill="1" applyBorder="1" applyAlignment="1">
      <alignment horizontal="center" vertical="top" wrapText="1"/>
    </xf>
    <xf numFmtId="167" fontId="33" fillId="76" borderId="10" xfId="37" applyNumberFormat="1" applyFont="1" applyFill="1" applyBorder="1" applyAlignment="1">
      <alignment vertical="center" wrapText="1"/>
    </xf>
    <xf numFmtId="0" fontId="26" fillId="76" borderId="10" xfId="37" applyNumberFormat="1" applyFont="1" applyFill="1" applyBorder="1" applyAlignment="1">
      <alignment horizontal="center"/>
    </xf>
    <xf numFmtId="0" fontId="33" fillId="76" borderId="10" xfId="37" applyFont="1" applyFill="1" applyBorder="1" applyAlignment="1">
      <alignment horizontal="center"/>
    </xf>
    <xf numFmtId="2" fontId="33" fillId="76" borderId="10" xfId="37" applyNumberFormat="1" applyFont="1" applyFill="1" applyBorder="1" applyAlignment="1">
      <alignment horizontal="center"/>
    </xf>
    <xf numFmtId="168" fontId="27" fillId="76" borderId="15" xfId="37" applyNumberFormat="1" applyFont="1" applyFill="1" applyBorder="1" applyAlignment="1">
      <alignment horizontal="center"/>
    </xf>
    <xf numFmtId="0" fontId="30" fillId="76" borderId="17" xfId="37" applyNumberFormat="1" applyFont="1" applyFill="1" applyBorder="1" applyAlignment="1">
      <alignment horizontal="center"/>
    </xf>
    <xf numFmtId="0" fontId="26" fillId="76" borderId="17" xfId="37" applyNumberFormat="1" applyFont="1" applyFill="1" applyBorder="1" applyAlignment="1">
      <alignment horizontal="left"/>
    </xf>
    <xf numFmtId="0" fontId="26" fillId="76" borderId="17" xfId="37" applyNumberFormat="1" applyFont="1" applyFill="1" applyBorder="1" applyAlignment="1"/>
    <xf numFmtId="0" fontId="50" fillId="77" borderId="17" xfId="37" applyNumberFormat="1" applyFont="1" applyFill="1" applyBorder="1" applyAlignment="1">
      <alignment horizontal="left"/>
    </xf>
    <xf numFmtId="2" fontId="39" fillId="77" borderId="17" xfId="0" applyNumberFormat="1" applyFont="1" applyFill="1" applyBorder="1" applyAlignment="1">
      <alignment horizontal="center" vertical="center"/>
    </xf>
    <xf numFmtId="0" fontId="27" fillId="78" borderId="10" xfId="37" applyFont="1" applyFill="1" applyBorder="1" applyAlignment="1">
      <alignment horizontal="center"/>
    </xf>
    <xf numFmtId="0" fontId="27" fillId="78" borderId="10" xfId="37" applyNumberFormat="1" applyFont="1" applyFill="1" applyBorder="1" applyAlignment="1">
      <alignment horizontal="center"/>
    </xf>
    <xf numFmtId="0" fontId="30" fillId="78" borderId="10" xfId="37" applyNumberFormat="1" applyFont="1" applyFill="1" applyBorder="1" applyAlignment="1">
      <alignment horizontal="center" vertical="center" wrapText="1"/>
    </xf>
    <xf numFmtId="167" fontId="33" fillId="78" borderId="10" xfId="37" applyNumberFormat="1" applyFont="1" applyFill="1" applyBorder="1" applyAlignment="1">
      <alignment vertical="center" wrapText="1"/>
    </xf>
    <xf numFmtId="0" fontId="26" fillId="78" borderId="10" xfId="37" applyNumberFormat="1" applyFont="1" applyFill="1" applyBorder="1" applyAlignment="1">
      <alignment horizontal="center"/>
    </xf>
    <xf numFmtId="2" fontId="33" fillId="78" borderId="10" xfId="37" applyNumberFormat="1" applyFont="1" applyFill="1" applyBorder="1" applyAlignment="1">
      <alignment horizontal="center"/>
    </xf>
    <xf numFmtId="168" fontId="27" fillId="78" borderId="10" xfId="37" applyNumberFormat="1" applyFont="1" applyFill="1" applyBorder="1" applyAlignment="1">
      <alignment horizontal="center"/>
    </xf>
    <xf numFmtId="0" fontId="30" fillId="78" borderId="10" xfId="37" applyNumberFormat="1" applyFont="1" applyFill="1" applyBorder="1" applyAlignment="1">
      <alignment horizontal="center"/>
    </xf>
    <xf numFmtId="0" fontId="1" fillId="79" borderId="17" xfId="37" applyFont="1" applyFill="1" applyBorder="1" applyAlignment="1">
      <alignment horizontal="left"/>
    </xf>
    <xf numFmtId="0" fontId="26" fillId="78" borderId="10" xfId="37" applyNumberFormat="1" applyFont="1" applyFill="1" applyBorder="1" applyAlignment="1"/>
    <xf numFmtId="0" fontId="27" fillId="78" borderId="15" xfId="37" applyNumberFormat="1" applyFont="1" applyFill="1" applyBorder="1" applyAlignment="1">
      <alignment horizontal="left"/>
    </xf>
    <xf numFmtId="2" fontId="39" fillId="79" borderId="17" xfId="0" applyNumberFormat="1" applyFont="1" applyFill="1" applyBorder="1" applyAlignment="1">
      <alignment horizontal="center" vertical="center"/>
    </xf>
    <xf numFmtId="43" fontId="23" fillId="78" borderId="17" xfId="37" applyNumberFormat="1" applyFont="1" applyFill="1" applyBorder="1" applyAlignment="1"/>
    <xf numFmtId="1" fontId="23" fillId="78" borderId="17" xfId="37" applyNumberFormat="1" applyFont="1" applyFill="1" applyBorder="1" applyAlignment="1">
      <alignment horizontal="center"/>
    </xf>
    <xf numFmtId="0" fontId="27" fillId="80" borderId="10" xfId="37" applyFont="1" applyFill="1" applyBorder="1" applyAlignment="1">
      <alignment horizontal="center"/>
    </xf>
    <xf numFmtId="0" fontId="27" fillId="80" borderId="10" xfId="37" applyNumberFormat="1" applyFont="1" applyFill="1" applyBorder="1" applyAlignment="1">
      <alignment horizontal="center"/>
    </xf>
    <xf numFmtId="0" fontId="33" fillId="80" borderId="10" xfId="37" applyFont="1" applyFill="1" applyBorder="1" applyAlignment="1">
      <alignment horizontal="center" vertical="top" wrapText="1"/>
    </xf>
    <xf numFmtId="167" fontId="33" fillId="80" borderId="10" xfId="37" applyNumberFormat="1" applyFont="1" applyFill="1" applyBorder="1" applyAlignment="1">
      <alignment vertical="center" wrapText="1"/>
    </xf>
    <xf numFmtId="0" fontId="26" fillId="80" borderId="10" xfId="37" applyNumberFormat="1" applyFont="1" applyFill="1" applyBorder="1" applyAlignment="1">
      <alignment horizontal="center"/>
    </xf>
    <xf numFmtId="0" fontId="33" fillId="80" borderId="10" xfId="37" applyFont="1" applyFill="1" applyBorder="1" applyAlignment="1">
      <alignment horizontal="center"/>
    </xf>
    <xf numFmtId="2" fontId="33" fillId="80" borderId="10" xfId="37" applyNumberFormat="1" applyFont="1" applyFill="1" applyBorder="1" applyAlignment="1">
      <alignment horizontal="center"/>
    </xf>
    <xf numFmtId="0" fontId="27" fillId="80" borderId="15" xfId="37" applyFont="1" applyFill="1" applyBorder="1" applyAlignment="1">
      <alignment horizontal="center"/>
    </xf>
    <xf numFmtId="168" fontId="27" fillId="80" borderId="17" xfId="37" applyNumberFormat="1" applyFont="1" applyFill="1" applyBorder="1" applyAlignment="1">
      <alignment horizontal="center"/>
    </xf>
    <xf numFmtId="0" fontId="30" fillId="80" borderId="17" xfId="37" applyNumberFormat="1" applyFont="1" applyFill="1" applyBorder="1" applyAlignment="1">
      <alignment horizontal="center"/>
    </xf>
    <xf numFmtId="0" fontId="26" fillId="80" borderId="17" xfId="37" applyNumberFormat="1" applyFont="1" applyFill="1" applyBorder="1" applyAlignment="1">
      <alignment horizontal="left"/>
    </xf>
    <xf numFmtId="0" fontId="26" fillId="80" borderId="17" xfId="37" applyNumberFormat="1" applyFont="1" applyFill="1" applyBorder="1" applyAlignment="1"/>
    <xf numFmtId="0" fontId="50" fillId="81" borderId="17" xfId="37" applyNumberFormat="1" applyFont="1" applyFill="1" applyBorder="1" applyAlignment="1">
      <alignment horizontal="left"/>
    </xf>
    <xf numFmtId="2" fontId="39" fillId="81" borderId="17" xfId="0" applyNumberFormat="1" applyFont="1" applyFill="1" applyBorder="1" applyAlignment="1">
      <alignment horizontal="center" vertical="center"/>
    </xf>
    <xf numFmtId="43" fontId="23" fillId="76" borderId="17" xfId="37" applyNumberFormat="1" applyFont="1" applyFill="1" applyBorder="1" applyAlignment="1"/>
    <xf numFmtId="1" fontId="23" fillId="76" borderId="17" xfId="37" applyNumberFormat="1" applyFont="1" applyFill="1" applyBorder="1" applyAlignment="1">
      <alignment horizontal="center"/>
    </xf>
    <xf numFmtId="43" fontId="23" fillId="80" borderId="17" xfId="37" applyNumberFormat="1" applyFont="1" applyFill="1" applyBorder="1" applyAlignment="1"/>
    <xf numFmtId="1" fontId="23" fillId="80" borderId="17" xfId="37" applyNumberFormat="1" applyFont="1" applyFill="1" applyBorder="1" applyAlignment="1">
      <alignment horizontal="center"/>
    </xf>
    <xf numFmtId="0" fontId="33" fillId="61" borderId="10" xfId="37" applyFont="1" applyFill="1" applyBorder="1" applyAlignment="1">
      <alignment horizontal="center" vertical="top" wrapText="1"/>
    </xf>
    <xf numFmtId="167" fontId="33" fillId="61" borderId="10" xfId="37" applyNumberFormat="1" applyFont="1" applyFill="1" applyBorder="1" applyAlignment="1">
      <alignment vertical="top" wrapText="1"/>
    </xf>
    <xf numFmtId="0" fontId="33" fillId="61" borderId="10" xfId="37" applyFont="1" applyFill="1" applyBorder="1" applyAlignment="1">
      <alignment horizontal="center"/>
    </xf>
    <xf numFmtId="2" fontId="33" fillId="61" borderId="10" xfId="37" applyNumberFormat="1" applyFont="1" applyFill="1" applyBorder="1" applyAlignment="1">
      <alignment horizontal="center"/>
    </xf>
    <xf numFmtId="0" fontId="30" fillId="61" borderId="10" xfId="37" applyNumberFormat="1" applyFont="1" applyFill="1" applyBorder="1" applyAlignment="1">
      <alignment horizontal="center"/>
    </xf>
    <xf numFmtId="0" fontId="26" fillId="61" borderId="10" xfId="37" applyNumberFormat="1" applyFont="1" applyFill="1" applyBorder="1" applyAlignment="1">
      <alignment horizontal="left"/>
    </xf>
    <xf numFmtId="43" fontId="23" fillId="61" borderId="0" xfId="37" applyNumberFormat="1" applyFont="1" applyFill="1" applyAlignment="1"/>
    <xf numFmtId="1" fontId="23" fillId="61" borderId="0" xfId="37" applyNumberFormat="1" applyFont="1" applyFill="1" applyAlignment="1">
      <alignment horizontal="center"/>
    </xf>
    <xf numFmtId="0" fontId="27" fillId="82" borderId="10" xfId="37" applyFont="1" applyFill="1" applyBorder="1" applyAlignment="1">
      <alignment horizontal="center"/>
    </xf>
    <xf numFmtId="0" fontId="27" fillId="82" borderId="10" xfId="37" applyNumberFormat="1" applyFont="1" applyFill="1" applyBorder="1" applyAlignment="1">
      <alignment horizontal="center"/>
    </xf>
    <xf numFmtId="0" fontId="33" fillId="82" borderId="10" xfId="37" applyFont="1" applyFill="1" applyBorder="1" applyAlignment="1">
      <alignment horizontal="center" vertical="top" wrapText="1"/>
    </xf>
    <xf numFmtId="167" fontId="33" fillId="82" borderId="10" xfId="37" applyNumberFormat="1" applyFont="1" applyFill="1" applyBorder="1" applyAlignment="1">
      <alignment vertical="center" wrapText="1"/>
    </xf>
    <xf numFmtId="0" fontId="26" fillId="82" borderId="10" xfId="37" applyNumberFormat="1" applyFont="1" applyFill="1" applyBorder="1" applyAlignment="1">
      <alignment horizontal="center"/>
    </xf>
    <xf numFmtId="2" fontId="33" fillId="82" borderId="10" xfId="37" applyNumberFormat="1" applyFont="1" applyFill="1" applyBorder="1" applyAlignment="1">
      <alignment horizontal="center"/>
    </xf>
    <xf numFmtId="168" fontId="27" fillId="82" borderId="10" xfId="37" applyNumberFormat="1" applyFont="1" applyFill="1" applyBorder="1" applyAlignment="1">
      <alignment horizontal="center"/>
    </xf>
    <xf numFmtId="0" fontId="30" fillId="82" borderId="10" xfId="37" applyNumberFormat="1" applyFont="1" applyFill="1" applyBorder="1" applyAlignment="1">
      <alignment horizontal="center"/>
    </xf>
    <xf numFmtId="0" fontId="27" fillId="82" borderId="10" xfId="37" applyNumberFormat="1" applyFont="1" applyFill="1" applyBorder="1" applyAlignment="1">
      <alignment horizontal="left"/>
    </xf>
    <xf numFmtId="0" fontId="27" fillId="82" borderId="15" xfId="37" applyNumberFormat="1" applyFont="1" applyFill="1" applyBorder="1" applyAlignment="1">
      <alignment horizontal="center"/>
    </xf>
    <xf numFmtId="2" fontId="39" fillId="83" borderId="17" xfId="0" applyNumberFormat="1" applyFont="1" applyFill="1" applyBorder="1" applyAlignment="1">
      <alignment horizontal="center" vertical="center"/>
    </xf>
    <xf numFmtId="43" fontId="23" fillId="82" borderId="17" xfId="37" applyNumberFormat="1" applyFont="1" applyFill="1" applyBorder="1" applyAlignment="1"/>
    <xf numFmtId="1" fontId="23" fillId="82" borderId="17" xfId="37" applyNumberFormat="1" applyFont="1" applyFill="1" applyBorder="1" applyAlignment="1">
      <alignment horizontal="center"/>
    </xf>
    <xf numFmtId="0" fontId="33" fillId="78" borderId="10" xfId="37" applyFont="1" applyFill="1" applyBorder="1" applyAlignment="1">
      <alignment horizontal="center" vertical="top" wrapText="1"/>
    </xf>
    <xf numFmtId="0" fontId="27" fillId="78" borderId="10" xfId="37" applyNumberFormat="1" applyFont="1" applyFill="1" applyBorder="1" applyAlignment="1">
      <alignment horizontal="left"/>
    </xf>
    <xf numFmtId="0" fontId="30" fillId="78" borderId="15" xfId="37" applyNumberFormat="1" applyFont="1" applyFill="1" applyBorder="1" applyAlignment="1">
      <alignment horizontal="center"/>
    </xf>
    <xf numFmtId="0" fontId="27" fillId="78" borderId="21" xfId="37" applyNumberFormat="1" applyFont="1" applyFill="1" applyBorder="1" applyAlignment="1">
      <alignment horizontal="left"/>
    </xf>
    <xf numFmtId="0" fontId="27" fillId="78" borderId="17" xfId="37" applyNumberFormat="1" applyFont="1" applyFill="1" applyBorder="1" applyAlignment="1">
      <alignment horizontal="left"/>
    </xf>
    <xf numFmtId="2" fontId="27" fillId="22" borderId="10" xfId="37" applyNumberFormat="1" applyFont="1" applyFill="1" applyBorder="1" applyAlignment="1">
      <alignment horizontal="center"/>
    </xf>
    <xf numFmtId="2" fontId="27" fillId="22" borderId="15" xfId="37" applyNumberFormat="1" applyFont="1" applyFill="1" applyBorder="1" applyAlignment="1">
      <alignment horizontal="center"/>
    </xf>
    <xf numFmtId="1" fontId="0" fillId="0" borderId="0" xfId="0" applyNumberFormat="1"/>
    <xf numFmtId="0" fontId="23" fillId="53" borderId="10" xfId="37" applyFont="1" applyFill="1" applyBorder="1" applyAlignment="1">
      <alignment horizontal="center"/>
    </xf>
    <xf numFmtId="0" fontId="33" fillId="53" borderId="10" xfId="37" applyFont="1" applyFill="1" applyBorder="1" applyAlignment="1">
      <alignment horizontal="center" vertical="top" wrapText="1"/>
    </xf>
    <xf numFmtId="3" fontId="33" fillId="53" borderId="10" xfId="37" applyNumberFormat="1" applyFont="1" applyFill="1" applyBorder="1" applyAlignment="1">
      <alignment horizontal="center"/>
    </xf>
    <xf numFmtId="171" fontId="33" fillId="53" borderId="10" xfId="37" applyNumberFormat="1" applyFont="1" applyFill="1" applyBorder="1" applyAlignment="1">
      <alignment horizontal="center"/>
    </xf>
    <xf numFmtId="0" fontId="30" fillId="53" borderId="10" xfId="37" applyNumberFormat="1" applyFont="1" applyFill="1" applyBorder="1" applyAlignment="1">
      <alignment horizontal="center"/>
    </xf>
    <xf numFmtId="0" fontId="26" fillId="53" borderId="10" xfId="37" applyNumberFormat="1" applyFont="1" applyFill="1" applyBorder="1" applyAlignment="1">
      <alignment horizontal="left"/>
    </xf>
    <xf numFmtId="0" fontId="27" fillId="53" borderId="15" xfId="37" applyNumberFormat="1" applyFont="1" applyFill="1" applyBorder="1" applyAlignment="1">
      <alignment horizontal="center"/>
    </xf>
    <xf numFmtId="2" fontId="39" fillId="84" borderId="17" xfId="0" applyNumberFormat="1" applyFont="1" applyFill="1" applyBorder="1" applyAlignment="1">
      <alignment horizontal="center" vertical="center"/>
    </xf>
    <xf numFmtId="2" fontId="0" fillId="0" borderId="0" xfId="0" applyNumberFormat="1"/>
    <xf numFmtId="43" fontId="0" fillId="0" borderId="0" xfId="0" applyNumberFormat="1"/>
    <xf numFmtId="2" fontId="33" fillId="53" borderId="10" xfId="37" applyNumberFormat="1" applyFont="1" applyFill="1" applyBorder="1" applyAlignment="1">
      <alignment horizontal="center"/>
    </xf>
    <xf numFmtId="0" fontId="23" fillId="77" borderId="10" xfId="37" applyFont="1" applyFill="1" applyBorder="1" applyAlignment="1">
      <alignment horizontal="center"/>
    </xf>
    <xf numFmtId="0" fontId="27" fillId="77" borderId="10" xfId="37" applyNumberFormat="1" applyFont="1" applyFill="1" applyBorder="1" applyAlignment="1">
      <alignment horizontal="center"/>
    </xf>
    <xf numFmtId="0" fontId="33" fillId="77" borderId="10" xfId="37" applyFont="1" applyFill="1" applyBorder="1" applyAlignment="1">
      <alignment horizontal="center" vertical="top" wrapText="1"/>
    </xf>
    <xf numFmtId="3" fontId="33" fillId="77" borderId="10" xfId="37" applyNumberFormat="1" applyFont="1" applyFill="1" applyBorder="1" applyAlignment="1">
      <alignment horizontal="center"/>
    </xf>
    <xf numFmtId="0" fontId="26" fillId="77" borderId="10" xfId="37" applyNumberFormat="1" applyFont="1" applyFill="1" applyBorder="1" applyAlignment="1">
      <alignment horizontal="center"/>
    </xf>
    <xf numFmtId="0" fontId="27" fillId="77" borderId="10" xfId="37" applyFont="1" applyFill="1" applyBorder="1" applyAlignment="1">
      <alignment horizontal="center"/>
    </xf>
    <xf numFmtId="2" fontId="33" fillId="77" borderId="10" xfId="37" applyNumberFormat="1" applyFont="1" applyFill="1" applyBorder="1" applyAlignment="1">
      <alignment horizontal="center"/>
    </xf>
    <xf numFmtId="168" fontId="27" fillId="77" borderId="10" xfId="37" applyNumberFormat="1" applyFont="1" applyFill="1" applyBorder="1" applyAlignment="1">
      <alignment horizontal="center"/>
    </xf>
    <xf numFmtId="0" fontId="51" fillId="77" borderId="10" xfId="33" applyFont="1" applyFill="1" applyBorder="1" applyAlignment="1" applyProtection="1">
      <alignment horizontal="center" wrapText="1"/>
    </xf>
    <xf numFmtId="0" fontId="27" fillId="77" borderId="10" xfId="37" applyNumberFormat="1" applyFont="1" applyFill="1" applyBorder="1" applyAlignment="1">
      <alignment horizontal="left"/>
    </xf>
    <xf numFmtId="0" fontId="27" fillId="77" borderId="15" xfId="37" applyNumberFormat="1" applyFont="1" applyFill="1" applyBorder="1" applyAlignment="1">
      <alignment horizontal="center"/>
    </xf>
    <xf numFmtId="43" fontId="23" fillId="77" borderId="17" xfId="37" applyNumberFormat="1" applyFont="1" applyFill="1" applyBorder="1" applyAlignment="1"/>
    <xf numFmtId="1" fontId="23" fillId="77" borderId="17" xfId="37" applyNumberFormat="1" applyFont="1" applyFill="1" applyBorder="1" applyAlignment="1">
      <alignment horizontal="center"/>
    </xf>
    <xf numFmtId="0" fontId="23" fillId="78" borderId="10" xfId="37" applyFont="1" applyFill="1" applyBorder="1" applyAlignment="1">
      <alignment horizontal="center"/>
    </xf>
    <xf numFmtId="3" fontId="33" fillId="78" borderId="10" xfId="37" applyNumberFormat="1" applyFont="1" applyFill="1" applyBorder="1" applyAlignment="1">
      <alignment horizontal="center"/>
    </xf>
    <xf numFmtId="2" fontId="33" fillId="78" borderId="10" xfId="37" applyNumberFormat="1" applyFont="1" applyFill="1" applyBorder="1" applyAlignment="1">
      <alignment horizontal="center" vertical="center"/>
    </xf>
    <xf numFmtId="0" fontId="51" fillId="79" borderId="10" xfId="33" applyFont="1" applyFill="1" applyBorder="1" applyAlignment="1" applyProtection="1">
      <alignment horizontal="center" wrapText="1"/>
    </xf>
    <xf numFmtId="0" fontId="27" fillId="78" borderId="15" xfId="37" applyNumberFormat="1" applyFont="1" applyFill="1" applyBorder="1" applyAlignment="1">
      <alignment horizontal="center"/>
    </xf>
    <xf numFmtId="0" fontId="33" fillId="40" borderId="10" xfId="37" applyFont="1" applyFill="1" applyBorder="1" applyAlignment="1">
      <alignment horizontal="center" vertical="top" wrapText="1"/>
    </xf>
    <xf numFmtId="167" fontId="33" fillId="40" borderId="10" xfId="37" applyNumberFormat="1" applyFont="1" applyFill="1" applyBorder="1" applyAlignment="1">
      <alignment vertical="top" wrapText="1"/>
    </xf>
    <xf numFmtId="0" fontId="33" fillId="40" borderId="10" xfId="37" applyFont="1" applyFill="1" applyBorder="1" applyAlignment="1">
      <alignment horizontal="center"/>
    </xf>
    <xf numFmtId="2" fontId="33" fillId="40" borderId="10" xfId="37" applyNumberFormat="1" applyFont="1" applyFill="1" applyBorder="1" applyAlignment="1">
      <alignment horizontal="center"/>
    </xf>
    <xf numFmtId="0" fontId="27" fillId="40" borderId="15" xfId="37" applyFont="1" applyFill="1" applyBorder="1" applyAlignment="1">
      <alignment horizontal="center"/>
    </xf>
    <xf numFmtId="168" fontId="27" fillId="40" borderId="17" xfId="37" applyNumberFormat="1" applyFont="1" applyFill="1" applyBorder="1" applyAlignment="1">
      <alignment horizontal="center"/>
    </xf>
    <xf numFmtId="168" fontId="30" fillId="40" borderId="17" xfId="37" applyNumberFormat="1" applyFont="1" applyFill="1" applyBorder="1" applyAlignment="1">
      <alignment horizontal="center"/>
    </xf>
    <xf numFmtId="168" fontId="52" fillId="40" borderId="24" xfId="37" applyNumberFormat="1" applyFont="1" applyFill="1" applyBorder="1" applyAlignment="1"/>
    <xf numFmtId="168" fontId="52" fillId="40" borderId="15" xfId="37" applyNumberFormat="1" applyFont="1" applyFill="1" applyBorder="1" applyAlignment="1"/>
    <xf numFmtId="0" fontId="27" fillId="40" borderId="15" xfId="37" applyNumberFormat="1" applyFont="1" applyFill="1" applyBorder="1" applyAlignment="1">
      <alignment horizontal="center"/>
    </xf>
    <xf numFmtId="2" fontId="26" fillId="40" borderId="17" xfId="37" applyNumberFormat="1" applyFont="1" applyFill="1" applyBorder="1" applyAlignment="1">
      <alignment horizontal="center" vertical="center" wrapText="1"/>
    </xf>
    <xf numFmtId="0" fontId="27" fillId="85" borderId="10" xfId="37" applyFont="1" applyFill="1" applyBorder="1" applyAlignment="1">
      <alignment horizontal="center"/>
    </xf>
    <xf numFmtId="0" fontId="27" fillId="85" borderId="10" xfId="37" applyNumberFormat="1" applyFont="1" applyFill="1" applyBorder="1" applyAlignment="1">
      <alignment horizontal="center"/>
    </xf>
    <xf numFmtId="0" fontId="30" fillId="85" borderId="10" xfId="37" applyFont="1" applyFill="1" applyBorder="1" applyAlignment="1">
      <alignment horizontal="center" vertical="center" wrapText="1"/>
    </xf>
    <xf numFmtId="167" fontId="33" fillId="85" borderId="10" xfId="37" applyNumberFormat="1" applyFont="1" applyFill="1" applyBorder="1" applyAlignment="1">
      <alignment horizontal="center" vertical="center" wrapText="1"/>
    </xf>
    <xf numFmtId="0" fontId="26" fillId="85" borderId="10" xfId="37" applyNumberFormat="1" applyFont="1" applyFill="1" applyBorder="1" applyAlignment="1">
      <alignment horizontal="center"/>
    </xf>
    <xf numFmtId="0" fontId="33" fillId="85" borderId="10" xfId="37" applyFont="1" applyFill="1" applyBorder="1" applyAlignment="1">
      <alignment horizontal="center"/>
    </xf>
    <xf numFmtId="0" fontId="26" fillId="85" borderId="10" xfId="37" applyFont="1" applyFill="1" applyBorder="1" applyAlignment="1">
      <alignment horizontal="center"/>
    </xf>
    <xf numFmtId="168" fontId="27" fillId="85" borderId="10" xfId="37" applyNumberFormat="1" applyFont="1" applyFill="1" applyBorder="1" applyAlignment="1">
      <alignment horizontal="center"/>
    </xf>
    <xf numFmtId="0" fontId="30" fillId="85" borderId="10" xfId="37" applyNumberFormat="1" applyFont="1" applyFill="1" applyBorder="1" applyAlignment="1">
      <alignment horizontal="center"/>
    </xf>
    <xf numFmtId="0" fontId="26" fillId="85" borderId="10" xfId="37" applyNumberFormat="1" applyFont="1" applyFill="1" applyBorder="1" applyAlignment="1">
      <alignment horizontal="left"/>
    </xf>
    <xf numFmtId="0" fontId="26" fillId="85" borderId="10" xfId="37" applyNumberFormat="1" applyFont="1" applyFill="1" applyBorder="1" applyAlignment="1"/>
    <xf numFmtId="0" fontId="27" fillId="85" borderId="15" xfId="37" applyNumberFormat="1" applyFont="1" applyFill="1" applyBorder="1" applyAlignment="1">
      <alignment horizontal="left"/>
    </xf>
    <xf numFmtId="2" fontId="39" fillId="86" borderId="17" xfId="0" applyNumberFormat="1" applyFont="1" applyFill="1" applyBorder="1" applyAlignment="1">
      <alignment horizontal="center" vertical="center"/>
    </xf>
    <xf numFmtId="43" fontId="23" fillId="85" borderId="17" xfId="37" applyNumberFormat="1" applyFont="1" applyFill="1" applyBorder="1" applyAlignment="1"/>
    <xf numFmtId="1" fontId="23" fillId="85" borderId="17" xfId="37" applyNumberFormat="1" applyFont="1" applyFill="1" applyBorder="1" applyAlignment="1">
      <alignment horizontal="center"/>
    </xf>
    <xf numFmtId="2" fontId="33" fillId="85" borderId="10" xfId="37" applyNumberFormat="1" applyFont="1" applyFill="1" applyBorder="1" applyAlignment="1">
      <alignment horizontal="center"/>
    </xf>
    <xf numFmtId="0" fontId="27" fillId="57" borderId="15" xfId="37" applyNumberFormat="1" applyFont="1" applyFill="1" applyBorder="1" applyAlignment="1">
      <alignment horizontal="center"/>
    </xf>
    <xf numFmtId="170" fontId="27" fillId="40" borderId="10" xfId="37" applyNumberFormat="1" applyFont="1" applyFill="1" applyBorder="1" applyAlignment="1">
      <alignment horizontal="center"/>
    </xf>
    <xf numFmtId="0" fontId="30" fillId="40" borderId="10" xfId="37" applyNumberFormat="1" applyFont="1" applyFill="1" applyBorder="1" applyAlignment="1">
      <alignment horizontal="center"/>
    </xf>
    <xf numFmtId="0" fontId="26" fillId="40" borderId="10" xfId="37" applyNumberFormat="1" applyFont="1" applyFill="1" applyBorder="1" applyAlignment="1">
      <alignment horizontal="left"/>
    </xf>
    <xf numFmtId="0" fontId="26" fillId="40" borderId="10" xfId="37" applyNumberFormat="1" applyFont="1" applyFill="1" applyBorder="1" applyAlignment="1"/>
    <xf numFmtId="0" fontId="27" fillId="40" borderId="15" xfId="37" applyNumberFormat="1" applyFont="1" applyFill="1" applyBorder="1" applyAlignment="1">
      <alignment horizontal="left"/>
    </xf>
    <xf numFmtId="2" fontId="39" fillId="41" borderId="17" xfId="0" applyNumberFormat="1" applyFont="1" applyFill="1" applyBorder="1" applyAlignment="1">
      <alignment horizontal="center" vertical="center"/>
    </xf>
    <xf numFmtId="0" fontId="30" fillId="53" borderId="10" xfId="37" applyNumberFormat="1" applyFont="1" applyFill="1" applyBorder="1" applyAlignment="1">
      <alignment horizontal="center" vertical="center" wrapText="1"/>
    </xf>
    <xf numFmtId="167" fontId="33" fillId="53" borderId="10" xfId="37" applyNumberFormat="1" applyFont="1" applyFill="1" applyBorder="1" applyAlignment="1">
      <alignment vertical="center" wrapText="1"/>
    </xf>
    <xf numFmtId="0" fontId="26" fillId="53" borderId="10" xfId="37" applyFont="1" applyFill="1" applyBorder="1" applyAlignment="1">
      <alignment horizontal="center"/>
    </xf>
    <xf numFmtId="0" fontId="26" fillId="53" borderId="10" xfId="37" applyNumberFormat="1" applyFont="1" applyFill="1" applyBorder="1" applyAlignment="1"/>
    <xf numFmtId="0" fontId="27" fillId="53" borderId="15" xfId="37" applyNumberFormat="1" applyFont="1" applyFill="1" applyBorder="1" applyAlignment="1">
      <alignment horizontal="left"/>
    </xf>
    <xf numFmtId="167" fontId="33" fillId="44" borderId="10" xfId="37" applyNumberFormat="1" applyFont="1" applyFill="1" applyBorder="1" applyAlignment="1">
      <alignment vertical="center" wrapText="1"/>
    </xf>
    <xf numFmtId="167" fontId="33" fillId="40" borderId="10" xfId="37" applyNumberFormat="1" applyFont="1" applyFill="1" applyBorder="1" applyAlignment="1">
      <alignment vertical="center" wrapText="1"/>
    </xf>
    <xf numFmtId="0" fontId="26" fillId="53" borderId="17" xfId="37" applyNumberFormat="1" applyFont="1" applyFill="1" applyBorder="1" applyAlignment="1">
      <alignment horizontal="left"/>
    </xf>
    <xf numFmtId="0" fontId="50" fillId="84" borderId="17" xfId="37" applyNumberFormat="1" applyFont="1" applyFill="1" applyBorder="1" applyAlignment="1">
      <alignment horizontal="left"/>
    </xf>
    <xf numFmtId="168" fontId="27" fillId="53" borderId="15" xfId="37" applyNumberFormat="1" applyFont="1" applyFill="1" applyBorder="1" applyAlignment="1">
      <alignment horizontal="center"/>
    </xf>
    <xf numFmtId="0" fontId="30" fillId="53" borderId="17" xfId="37" applyNumberFormat="1" applyFont="1" applyFill="1" applyBorder="1" applyAlignment="1">
      <alignment horizontal="center"/>
    </xf>
    <xf numFmtId="0" fontId="27" fillId="87" borderId="10" xfId="37" applyFont="1" applyFill="1" applyBorder="1" applyAlignment="1">
      <alignment horizontal="center"/>
    </xf>
    <xf numFmtId="0" fontId="27" fillId="87" borderId="10" xfId="37" applyNumberFormat="1" applyFont="1" applyFill="1" applyBorder="1" applyAlignment="1">
      <alignment horizontal="center"/>
    </xf>
    <xf numFmtId="0" fontId="33" fillId="87" borderId="10" xfId="37" applyFont="1" applyFill="1" applyBorder="1" applyAlignment="1">
      <alignment horizontal="center" vertical="top" wrapText="1"/>
    </xf>
    <xf numFmtId="167" fontId="33" fillId="87" borderId="10" xfId="37" applyNumberFormat="1" applyFont="1" applyFill="1" applyBorder="1" applyAlignment="1">
      <alignment vertical="center" wrapText="1"/>
    </xf>
    <xf numFmtId="0" fontId="26" fillId="87" borderId="10" xfId="37" applyNumberFormat="1" applyFont="1" applyFill="1" applyBorder="1" applyAlignment="1">
      <alignment horizontal="center"/>
    </xf>
    <xf numFmtId="2" fontId="33" fillId="87" borderId="10" xfId="37" applyNumberFormat="1" applyFont="1" applyFill="1" applyBorder="1" applyAlignment="1">
      <alignment horizontal="center"/>
    </xf>
    <xf numFmtId="168" fontId="27" fillId="87" borderId="10" xfId="37" applyNumberFormat="1" applyFont="1" applyFill="1" applyBorder="1" applyAlignment="1">
      <alignment horizontal="center"/>
    </xf>
    <xf numFmtId="0" fontId="30" fillId="87" borderId="10" xfId="37" applyNumberFormat="1" applyFont="1" applyFill="1" applyBorder="1" applyAlignment="1">
      <alignment horizontal="center"/>
    </xf>
    <xf numFmtId="0" fontId="26" fillId="87" borderId="10" xfId="37" applyNumberFormat="1" applyFont="1" applyFill="1" applyBorder="1" applyAlignment="1">
      <alignment horizontal="left"/>
    </xf>
    <xf numFmtId="0" fontId="26" fillId="87" borderId="10" xfId="37" applyNumberFormat="1" applyFont="1" applyFill="1" applyBorder="1" applyAlignment="1"/>
    <xf numFmtId="0" fontId="27" fillId="87" borderId="15" xfId="37" applyNumberFormat="1" applyFont="1" applyFill="1" applyBorder="1" applyAlignment="1">
      <alignment horizontal="left"/>
    </xf>
    <xf numFmtId="2" fontId="39" fillId="88" borderId="17" xfId="0" applyNumberFormat="1" applyFont="1" applyFill="1" applyBorder="1" applyAlignment="1">
      <alignment horizontal="center" vertical="center"/>
    </xf>
    <xf numFmtId="43" fontId="23" fillId="87" borderId="17" xfId="37" applyNumberFormat="1" applyFont="1" applyFill="1" applyBorder="1" applyAlignment="1"/>
    <xf numFmtId="1" fontId="23" fillId="87" borderId="17" xfId="37" applyNumberFormat="1" applyFont="1" applyFill="1" applyBorder="1" applyAlignment="1">
      <alignment horizontal="center"/>
    </xf>
    <xf numFmtId="0" fontId="33" fillId="36" borderId="10" xfId="37" applyFont="1" applyFill="1" applyBorder="1" applyAlignment="1">
      <alignment horizontal="center" vertical="top" wrapText="1"/>
    </xf>
    <xf numFmtId="167" fontId="33" fillId="36" borderId="10" xfId="37" applyNumberFormat="1" applyFont="1" applyFill="1" applyBorder="1" applyAlignment="1">
      <alignment vertical="center" wrapText="1"/>
    </xf>
    <xf numFmtId="0" fontId="26" fillId="36" borderId="10" xfId="37" applyNumberFormat="1" applyFont="1" applyFill="1" applyBorder="1" applyAlignment="1">
      <alignment horizontal="center"/>
    </xf>
    <xf numFmtId="0" fontId="33" fillId="36" borderId="10" xfId="37" applyFont="1" applyFill="1" applyBorder="1" applyAlignment="1">
      <alignment horizontal="center"/>
    </xf>
    <xf numFmtId="168" fontId="27" fillId="36" borderId="10" xfId="37" applyNumberFormat="1" applyFont="1" applyFill="1" applyBorder="1" applyAlignment="1">
      <alignment horizontal="center"/>
    </xf>
    <xf numFmtId="0" fontId="30" fillId="36" borderId="11" xfId="37" applyNumberFormat="1" applyFont="1" applyFill="1" applyBorder="1" applyAlignment="1">
      <alignment horizontal="center"/>
    </xf>
    <xf numFmtId="0" fontId="1" fillId="37" borderId="17" xfId="37" applyFont="1" applyFill="1" applyBorder="1" applyAlignment="1">
      <alignment horizontal="left"/>
    </xf>
    <xf numFmtId="0" fontId="1" fillId="37" borderId="17" xfId="37" applyFont="1" applyFill="1" applyBorder="1" applyAlignment="1"/>
    <xf numFmtId="0" fontId="27" fillId="36" borderId="15" xfId="37" applyNumberFormat="1" applyFont="1" applyFill="1" applyBorder="1" applyAlignment="1">
      <alignment horizontal="left"/>
    </xf>
    <xf numFmtId="2" fontId="39" fillId="37" borderId="17" xfId="0" applyNumberFormat="1" applyFont="1" applyFill="1" applyBorder="1" applyAlignment="1">
      <alignment horizontal="center" vertical="center"/>
    </xf>
    <xf numFmtId="43" fontId="23" fillId="36" borderId="17" xfId="37" applyNumberFormat="1" applyFont="1" applyFill="1" applyBorder="1" applyAlignment="1"/>
    <xf numFmtId="1" fontId="23" fillId="36" borderId="17" xfId="37" applyNumberFormat="1" applyFont="1" applyFill="1" applyBorder="1" applyAlignment="1">
      <alignment horizontal="center"/>
    </xf>
    <xf numFmtId="0" fontId="26" fillId="82" borderId="10" xfId="37" applyNumberFormat="1" applyFont="1" applyFill="1" applyBorder="1" applyAlignment="1">
      <alignment horizontal="left"/>
    </xf>
    <xf numFmtId="0" fontId="26" fillId="82" borderId="10" xfId="37" applyNumberFormat="1" applyFont="1" applyFill="1" applyBorder="1" applyAlignment="1"/>
    <xf numFmtId="0" fontId="27" fillId="82" borderId="15" xfId="37" applyNumberFormat="1" applyFont="1" applyFill="1" applyBorder="1" applyAlignment="1">
      <alignment horizontal="left"/>
    </xf>
    <xf numFmtId="2" fontId="33" fillId="44" borderId="10" xfId="37" applyNumberFormat="1" applyFont="1" applyFill="1" applyBorder="1" applyAlignment="1">
      <alignment horizontal="center"/>
    </xf>
    <xf numFmtId="0" fontId="30" fillId="44" borderId="10" xfId="37" applyNumberFormat="1" applyFont="1" applyFill="1" applyBorder="1" applyAlignment="1">
      <alignment horizontal="center"/>
    </xf>
    <xf numFmtId="0" fontId="26" fillId="44" borderId="10" xfId="37" applyNumberFormat="1" applyFont="1" applyFill="1" applyBorder="1" applyAlignment="1">
      <alignment horizontal="left"/>
    </xf>
    <xf numFmtId="0" fontId="26" fillId="44" borderId="10" xfId="37" applyNumberFormat="1" applyFont="1" applyFill="1" applyBorder="1" applyAlignment="1"/>
    <xf numFmtId="0" fontId="33" fillId="53" borderId="10" xfId="37" applyFont="1" applyFill="1" applyBorder="1" applyAlignment="1">
      <alignment horizontal="center" vertical="center" wrapText="1"/>
    </xf>
    <xf numFmtId="43" fontId="54" fillId="53" borderId="17" xfId="37" applyNumberFormat="1" applyFont="1" applyFill="1" applyBorder="1" applyAlignment="1"/>
    <xf numFmtId="1" fontId="54" fillId="53" borderId="17" xfId="37" applyNumberFormat="1" applyFont="1" applyFill="1" applyBorder="1" applyAlignment="1">
      <alignment horizontal="center"/>
    </xf>
    <xf numFmtId="1" fontId="27" fillId="57" borderId="10" xfId="37" applyNumberFormat="1" applyFont="1" applyFill="1" applyBorder="1" applyAlignment="1">
      <alignment horizontal="center"/>
    </xf>
    <xf numFmtId="0" fontId="27" fillId="73" borderId="10" xfId="37" applyNumberFormat="1" applyFont="1" applyFill="1" applyBorder="1" applyAlignment="1">
      <alignment horizontal="center"/>
    </xf>
    <xf numFmtId="0" fontId="30" fillId="73" borderId="10" xfId="37" applyFont="1" applyFill="1" applyBorder="1" applyAlignment="1">
      <alignment horizontal="center" vertical="top" wrapText="1"/>
    </xf>
    <xf numFmtId="167" fontId="33" fillId="73" borderId="10" xfId="37" applyNumberFormat="1" applyFont="1" applyFill="1" applyBorder="1" applyAlignment="1">
      <alignment vertical="top" wrapText="1"/>
    </xf>
    <xf numFmtId="0" fontId="26" fillId="73" borderId="10" xfId="37" applyNumberFormat="1" applyFont="1" applyFill="1" applyBorder="1" applyAlignment="1">
      <alignment horizontal="center"/>
    </xf>
    <xf numFmtId="2" fontId="33" fillId="73" borderId="10" xfId="37" applyNumberFormat="1" applyFont="1" applyFill="1" applyBorder="1" applyAlignment="1">
      <alignment horizontal="center"/>
    </xf>
    <xf numFmtId="168" fontId="27" fillId="73" borderId="10" xfId="37" applyNumberFormat="1" applyFont="1" applyFill="1" applyBorder="1" applyAlignment="1">
      <alignment horizontal="center"/>
    </xf>
    <xf numFmtId="0" fontId="30" fillId="73" borderId="10" xfId="37" applyNumberFormat="1" applyFont="1" applyFill="1" applyBorder="1" applyAlignment="1">
      <alignment horizontal="center"/>
    </xf>
    <xf numFmtId="0" fontId="26" fillId="73" borderId="10" xfId="37" applyNumberFormat="1" applyFont="1" applyFill="1" applyBorder="1" applyAlignment="1">
      <alignment horizontal="left"/>
    </xf>
    <xf numFmtId="0" fontId="26" fillId="73" borderId="10" xfId="37" applyNumberFormat="1" applyFont="1" applyFill="1" applyBorder="1" applyAlignment="1"/>
    <xf numFmtId="0" fontId="27" fillId="73" borderId="15" xfId="37" applyNumberFormat="1" applyFont="1" applyFill="1" applyBorder="1" applyAlignment="1">
      <alignment horizontal="left"/>
    </xf>
    <xf numFmtId="43" fontId="23" fillId="73" borderId="17" xfId="37" applyNumberFormat="1" applyFont="1" applyFill="1" applyBorder="1" applyAlignment="1"/>
    <xf numFmtId="1" fontId="23" fillId="73" borderId="17" xfId="37" applyNumberFormat="1" applyFont="1" applyFill="1" applyBorder="1" applyAlignment="1">
      <alignment horizontal="center"/>
    </xf>
    <xf numFmtId="0" fontId="30" fillId="48" borderId="10" xfId="37" applyFont="1" applyFill="1" applyBorder="1" applyAlignment="1">
      <alignment horizontal="center" vertical="top" wrapText="1"/>
    </xf>
    <xf numFmtId="167" fontId="33" fillId="48" borderId="10" xfId="37" applyNumberFormat="1" applyFont="1" applyFill="1" applyBorder="1" applyAlignment="1">
      <alignment vertical="top" wrapText="1"/>
    </xf>
    <xf numFmtId="2" fontId="33" fillId="48" borderId="10" xfId="37" applyNumberFormat="1" applyFont="1" applyFill="1" applyBorder="1" applyAlignment="1">
      <alignment horizontal="center"/>
    </xf>
    <xf numFmtId="0" fontId="30" fillId="48" borderId="10" xfId="37" applyNumberFormat="1" applyFont="1" applyFill="1" applyBorder="1" applyAlignment="1">
      <alignment horizontal="center"/>
    </xf>
    <xf numFmtId="0" fontId="26" fillId="48" borderId="10" xfId="37" applyNumberFormat="1" applyFont="1" applyFill="1" applyBorder="1" applyAlignment="1">
      <alignment horizontal="left"/>
    </xf>
    <xf numFmtId="0" fontId="26" fillId="48" borderId="10" xfId="37" applyNumberFormat="1" applyFont="1" applyFill="1" applyBorder="1" applyAlignment="1"/>
    <xf numFmtId="2" fontId="39" fillId="49" borderId="17" xfId="0" applyNumberFormat="1" applyFont="1" applyFill="1" applyBorder="1" applyAlignment="1">
      <alignment horizontal="center" vertical="center"/>
    </xf>
    <xf numFmtId="0" fontId="30" fillId="57" borderId="10" xfId="37" applyNumberFormat="1" applyFont="1" applyFill="1" applyBorder="1" applyAlignment="1">
      <alignment horizontal="center" vertical="center" wrapText="1"/>
    </xf>
    <xf numFmtId="167" fontId="33" fillId="57" borderId="10" xfId="37" applyNumberFormat="1" applyFont="1" applyFill="1" applyBorder="1" applyAlignment="1">
      <alignment vertical="center" wrapText="1"/>
    </xf>
    <xf numFmtId="1" fontId="23" fillId="57" borderId="0" xfId="37" applyNumberFormat="1" applyFont="1" applyFill="1" applyAlignment="1">
      <alignment horizontal="center"/>
    </xf>
    <xf numFmtId="0" fontId="33" fillId="38" borderId="10" xfId="37" applyFont="1" applyFill="1" applyBorder="1" applyAlignment="1">
      <alignment horizontal="center" vertical="top" wrapText="1"/>
    </xf>
    <xf numFmtId="3" fontId="33" fillId="38" borderId="10" xfId="37" applyNumberFormat="1" applyFont="1" applyFill="1" applyBorder="1" applyAlignment="1">
      <alignment horizontal="center"/>
    </xf>
    <xf numFmtId="0" fontId="26" fillId="38" borderId="10" xfId="37" applyNumberFormat="1" applyFont="1" applyFill="1" applyBorder="1" applyAlignment="1">
      <alignment horizontal="center"/>
    </xf>
    <xf numFmtId="2" fontId="33" fillId="38" borderId="10" xfId="37" applyNumberFormat="1" applyFont="1" applyFill="1" applyBorder="1" applyAlignment="1">
      <alignment horizontal="center"/>
    </xf>
    <xf numFmtId="168" fontId="27" fillId="38" borderId="10" xfId="37" applyNumberFormat="1" applyFont="1" applyFill="1" applyBorder="1" applyAlignment="1">
      <alignment horizontal="center"/>
    </xf>
    <xf numFmtId="0" fontId="51" fillId="39" borderId="10" xfId="33" applyFont="1" applyFill="1" applyBorder="1" applyAlignment="1" applyProtection="1">
      <alignment horizontal="center" wrapText="1"/>
    </xf>
    <xf numFmtId="0" fontId="27" fillId="38" borderId="10" xfId="37" applyNumberFormat="1" applyFont="1" applyFill="1" applyBorder="1" applyAlignment="1">
      <alignment horizontal="left"/>
    </xf>
    <xf numFmtId="0" fontId="27" fillId="38" borderId="15" xfId="37" applyNumberFormat="1" applyFont="1" applyFill="1" applyBorder="1" applyAlignment="1">
      <alignment horizontal="center"/>
    </xf>
    <xf numFmtId="2" fontId="39" fillId="39" borderId="17" xfId="0" applyNumberFormat="1" applyFont="1" applyFill="1" applyBorder="1" applyAlignment="1">
      <alignment horizontal="center" vertical="center"/>
    </xf>
    <xf numFmtId="1" fontId="23" fillId="38" borderId="17" xfId="37" applyNumberFormat="1" applyFont="1" applyFill="1" applyBorder="1" applyAlignment="1">
      <alignment horizontal="center"/>
    </xf>
    <xf numFmtId="0" fontId="27" fillId="76" borderId="10" xfId="37" applyFont="1" applyFill="1" applyBorder="1" applyAlignment="1">
      <alignment horizontal="center" vertical="top" wrapText="1"/>
    </xf>
    <xf numFmtId="167" fontId="33" fillId="76" borderId="10" xfId="37" applyNumberFormat="1" applyFont="1" applyFill="1" applyBorder="1" applyAlignment="1">
      <alignment vertical="top" wrapText="1"/>
    </xf>
    <xf numFmtId="168" fontId="27" fillId="76" borderId="10" xfId="37" applyNumberFormat="1" applyFont="1" applyFill="1" applyBorder="1" applyAlignment="1">
      <alignment horizontal="center"/>
    </xf>
    <xf numFmtId="0" fontId="51" fillId="77" borderId="10" xfId="33" applyFont="1" applyFill="1" applyBorder="1" applyAlignment="1" applyProtection="1">
      <alignment horizontal="center"/>
    </xf>
    <xf numFmtId="168" fontId="27" fillId="76" borderId="10" xfId="37" applyNumberFormat="1" applyFont="1" applyFill="1" applyBorder="1" applyAlignment="1">
      <alignment horizontal="left"/>
    </xf>
    <xf numFmtId="168" fontId="27" fillId="76" borderId="10" xfId="37" applyNumberFormat="1" applyFont="1" applyFill="1" applyBorder="1" applyAlignment="1"/>
    <xf numFmtId="0" fontId="27" fillId="76" borderId="15" xfId="37" applyNumberFormat="1" applyFont="1" applyFill="1" applyBorder="1" applyAlignment="1">
      <alignment horizontal="center"/>
    </xf>
    <xf numFmtId="0" fontId="27" fillId="24" borderId="10" xfId="37" applyFont="1" applyFill="1" applyBorder="1" applyAlignment="1">
      <alignment horizontal="center" vertical="top" wrapText="1"/>
    </xf>
    <xf numFmtId="0" fontId="27" fillId="24" borderId="10" xfId="37" applyNumberFormat="1" applyFont="1" applyFill="1" applyBorder="1" applyAlignment="1">
      <alignment horizontal="center"/>
    </xf>
    <xf numFmtId="0" fontId="33" fillId="24" borderId="10" xfId="37" applyFont="1" applyFill="1" applyBorder="1" applyAlignment="1">
      <alignment horizontal="center" vertical="top" wrapText="1"/>
    </xf>
    <xf numFmtId="167" fontId="33" fillId="24" borderId="10" xfId="37" applyNumberFormat="1" applyFont="1" applyFill="1" applyBorder="1" applyAlignment="1">
      <alignment vertical="top" wrapText="1"/>
    </xf>
    <xf numFmtId="0" fontId="26" fillId="24" borderId="10" xfId="37" applyNumberFormat="1" applyFont="1" applyFill="1" applyBorder="1" applyAlignment="1">
      <alignment horizontal="center"/>
    </xf>
    <xf numFmtId="0" fontId="27" fillId="24" borderId="10" xfId="37" applyFont="1" applyFill="1" applyBorder="1" applyAlignment="1">
      <alignment horizontal="center"/>
    </xf>
    <xf numFmtId="2" fontId="33" fillId="24" borderId="10" xfId="37" applyNumberFormat="1" applyFont="1" applyFill="1" applyBorder="1" applyAlignment="1">
      <alignment horizontal="center"/>
    </xf>
    <xf numFmtId="168" fontId="27" fillId="24" borderId="10" xfId="37" applyNumberFormat="1" applyFont="1" applyFill="1" applyBorder="1" applyAlignment="1">
      <alignment horizontal="center"/>
    </xf>
    <xf numFmtId="0" fontId="51" fillId="89" borderId="10" xfId="33" applyFont="1" applyFill="1" applyBorder="1" applyAlignment="1" applyProtection="1">
      <alignment horizontal="center"/>
    </xf>
    <xf numFmtId="168" fontId="27" fillId="24" borderId="10" xfId="37" applyNumberFormat="1" applyFont="1" applyFill="1" applyBorder="1" applyAlignment="1">
      <alignment horizontal="left"/>
    </xf>
    <xf numFmtId="168" fontId="27" fillId="24" borderId="10" xfId="37" applyNumberFormat="1" applyFont="1" applyFill="1" applyBorder="1" applyAlignment="1"/>
    <xf numFmtId="0" fontId="27" fillId="24" borderId="15" xfId="37" applyNumberFormat="1" applyFont="1" applyFill="1" applyBorder="1" applyAlignment="1">
      <alignment horizontal="center"/>
    </xf>
    <xf numFmtId="2" fontId="39" fillId="0" borderId="17" xfId="0" applyNumberFormat="1" applyFont="1" applyBorder="1" applyAlignment="1">
      <alignment horizontal="center" vertical="center"/>
    </xf>
    <xf numFmtId="43" fontId="23" fillId="24" borderId="17" xfId="37" applyNumberFormat="1" applyFont="1" applyFill="1" applyBorder="1" applyAlignment="1"/>
    <xf numFmtId="1" fontId="23" fillId="24" borderId="17" xfId="37" applyNumberFormat="1" applyFont="1" applyFill="1" applyBorder="1" applyAlignment="1">
      <alignment horizontal="center"/>
    </xf>
    <xf numFmtId="0" fontId="26" fillId="34" borderId="10" xfId="37" applyNumberFormat="1" applyFont="1" applyFill="1" applyBorder="1" applyAlignment="1">
      <alignment horizontal="center"/>
    </xf>
    <xf numFmtId="0" fontId="27" fillId="34" borderId="10" xfId="37" applyFont="1" applyFill="1" applyBorder="1" applyAlignment="1">
      <alignment horizontal="center" vertical="top" wrapText="1"/>
    </xf>
    <xf numFmtId="0" fontId="33" fillId="34" borderId="10" xfId="37" applyFont="1" applyFill="1" applyBorder="1" applyAlignment="1">
      <alignment horizontal="center" vertical="top" wrapText="1"/>
    </xf>
    <xf numFmtId="167" fontId="33" fillId="34" borderId="10" xfId="37" applyNumberFormat="1" applyFont="1" applyFill="1" applyBorder="1" applyAlignment="1">
      <alignment vertical="top" wrapText="1"/>
    </xf>
    <xf numFmtId="2" fontId="33" fillId="34" borderId="10" xfId="37" applyNumberFormat="1" applyFont="1" applyFill="1" applyBorder="1" applyAlignment="1">
      <alignment horizontal="center"/>
    </xf>
    <xf numFmtId="0" fontId="51" fillId="35" borderId="10" xfId="33" applyFont="1" applyFill="1" applyBorder="1" applyAlignment="1" applyProtection="1">
      <alignment horizontal="center"/>
    </xf>
    <xf numFmtId="168" fontId="27" fillId="34" borderId="10" xfId="37" applyNumberFormat="1" applyFont="1" applyFill="1" applyBorder="1" applyAlignment="1">
      <alignment horizontal="left"/>
    </xf>
    <xf numFmtId="168" fontId="27" fillId="34" borderId="10" xfId="37" applyNumberFormat="1" applyFont="1" applyFill="1" applyBorder="1" applyAlignment="1"/>
    <xf numFmtId="0" fontId="27" fillId="34" borderId="15" xfId="37" applyNumberFormat="1" applyFont="1" applyFill="1" applyBorder="1" applyAlignment="1">
      <alignment horizontal="center"/>
    </xf>
    <xf numFmtId="2" fontId="39" fillId="35" borderId="17" xfId="0" applyNumberFormat="1" applyFont="1" applyFill="1" applyBorder="1" applyAlignment="1">
      <alignment horizontal="center" vertical="center"/>
    </xf>
    <xf numFmtId="43" fontId="23" fillId="34" borderId="17" xfId="37" applyNumberFormat="1" applyFont="1" applyFill="1" applyBorder="1" applyAlignment="1"/>
    <xf numFmtId="1" fontId="23" fillId="34" borderId="17" xfId="37" applyNumberFormat="1" applyFont="1" applyFill="1" applyBorder="1" applyAlignment="1">
      <alignment horizontal="center"/>
    </xf>
    <xf numFmtId="0" fontId="30" fillId="26" borderId="15" xfId="37" applyFont="1" applyFill="1" applyBorder="1" applyAlignment="1">
      <alignment horizontal="center" vertical="top" wrapText="1"/>
    </xf>
    <xf numFmtId="0" fontId="45" fillId="0" borderId="21" xfId="0" applyFont="1" applyBorder="1" applyAlignment="1">
      <alignment horizontal="center" wrapText="1"/>
    </xf>
    <xf numFmtId="0" fontId="26" fillId="27" borderId="15" xfId="37" applyFont="1" applyFill="1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32" fillId="27" borderId="15" xfId="37" applyFont="1" applyFill="1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52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Comma" xfId="23" builtinId="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Hyperlink" xfId="33" builtinId="8"/>
    <cellStyle name="Incorrecto 2" xfId="34"/>
    <cellStyle name="Millares 2" xfId="35"/>
    <cellStyle name="Neutral 2" xfId="36"/>
    <cellStyle name="Normal" xfId="0" builtinId="0"/>
    <cellStyle name="Normal 2" xfId="37"/>
    <cellStyle name="Normal 2 2" xfId="38"/>
    <cellStyle name="Normal_Hoja1" xfId="51"/>
    <cellStyle name="Notas 2" xfId="39"/>
    <cellStyle name="Salida 2" xfId="40"/>
    <cellStyle name="Standaard_Zuid Europa" xfId="41"/>
    <cellStyle name="Texto de advertencia 2" xfId="42"/>
    <cellStyle name="Texto explicativo 2" xfId="43"/>
    <cellStyle name="Título 1 2" xfId="44"/>
    <cellStyle name="Título 2 2" xfId="45"/>
    <cellStyle name="Título 3 2" xfId="46"/>
    <cellStyle name="Título 4" xfId="47"/>
    <cellStyle name="Total 2" xfId="48"/>
    <cellStyle name="Обычный_Slava+SL" xfId="49"/>
    <cellStyle name="常规_Sheet1" xfId="50"/>
  </cellStyles>
  <dxfs count="0"/>
  <tableStyles count="0" defaultTableStyle="TableStyleMedium9" defaultPivotStyle="PivotStyleLight16"/>
  <colors>
    <mruColors>
      <color rgb="FF99FF99"/>
      <color rgb="FFFFFF99"/>
      <color rgb="FFFFFF66"/>
      <color rgb="FFD7E4BC"/>
      <color rgb="FF00FF00"/>
      <color rgb="FF00B050"/>
      <color rgb="FFE6B9B8"/>
      <color rgb="FFC5D9F1"/>
      <color rgb="FFCC66FF"/>
      <color rgb="FFB6DDE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he-coincollector.com/Coinscans/austria.htm" TargetMode="External"/><Relationship Id="rId13" Type="http://schemas.openxmlformats.org/officeDocument/2006/relationships/hyperlink" Target="http://www.the-coincollector.com/Coinscans/austria.htm" TargetMode="External"/><Relationship Id="rId18" Type="http://schemas.openxmlformats.org/officeDocument/2006/relationships/hyperlink" Target="http://www.the-coincollector.com/Coinscans/austria.htm" TargetMode="External"/><Relationship Id="rId26" Type="http://schemas.openxmlformats.org/officeDocument/2006/relationships/hyperlink" Target="http://www.the-coincollector.com/Coinscans/austria.htm" TargetMode="External"/><Relationship Id="rId3" Type="http://schemas.openxmlformats.org/officeDocument/2006/relationships/hyperlink" Target="http://www.the-coincollector.com/Coinscans/belgium.htm" TargetMode="External"/><Relationship Id="rId21" Type="http://schemas.openxmlformats.org/officeDocument/2006/relationships/hyperlink" Target="http://www.the-coincollector.com/Coinscans/luxembourg.htm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www.the-coincollector.com/Coinscans/austria.htm" TargetMode="External"/><Relationship Id="rId12" Type="http://schemas.openxmlformats.org/officeDocument/2006/relationships/hyperlink" Target="http://www.the-coincollector.com/Coinscans/austria.htm" TargetMode="External"/><Relationship Id="rId17" Type="http://schemas.openxmlformats.org/officeDocument/2006/relationships/hyperlink" Target="http://www.the-coincollector.com/Coinscans/austria.htm" TargetMode="External"/><Relationship Id="rId25" Type="http://schemas.openxmlformats.org/officeDocument/2006/relationships/hyperlink" Target="http://www.the-coincollector.com/Coinscans/luxembourg.htm" TargetMode="External"/><Relationship Id="rId33" Type="http://schemas.openxmlformats.org/officeDocument/2006/relationships/hyperlink" Target="http://www.the-coincollector.com/Coinscans/switserland.htm" TargetMode="External"/><Relationship Id="rId2" Type="http://schemas.openxmlformats.org/officeDocument/2006/relationships/hyperlink" Target="http://www.the-coincollector.com/Coinscans/norway.htm" TargetMode="External"/><Relationship Id="rId16" Type="http://schemas.openxmlformats.org/officeDocument/2006/relationships/hyperlink" Target="http://www.the-coincollector.com/Coinscans/austria.htm" TargetMode="External"/><Relationship Id="rId20" Type="http://schemas.openxmlformats.org/officeDocument/2006/relationships/hyperlink" Target="http://www.the-coincollector.com/Coinscans/austria.htm" TargetMode="External"/><Relationship Id="rId29" Type="http://schemas.openxmlformats.org/officeDocument/2006/relationships/hyperlink" Target="http://www.the-coincollector.com/Coinscans/austria.htm" TargetMode="External"/><Relationship Id="rId1" Type="http://schemas.openxmlformats.org/officeDocument/2006/relationships/hyperlink" Target="http://www.the-coincollector.com/Coinscans/luxembourg.htm" TargetMode="External"/><Relationship Id="rId6" Type="http://schemas.openxmlformats.org/officeDocument/2006/relationships/hyperlink" Target="http://www.the-coincollector.com/Coinscans/austria.htm" TargetMode="External"/><Relationship Id="rId11" Type="http://schemas.openxmlformats.org/officeDocument/2006/relationships/hyperlink" Target="http://www.the-coincollector.com/Coinscans/austria.htm" TargetMode="External"/><Relationship Id="rId24" Type="http://schemas.openxmlformats.org/officeDocument/2006/relationships/hyperlink" Target="http://www.the-coincollector.com/Coinscans/luxembourg.htm" TargetMode="External"/><Relationship Id="rId32" Type="http://schemas.openxmlformats.org/officeDocument/2006/relationships/hyperlink" Target="http://www.the-coincollector.com/Coinscans/switserland.htm" TargetMode="External"/><Relationship Id="rId5" Type="http://schemas.openxmlformats.org/officeDocument/2006/relationships/hyperlink" Target="http://www.the-coincollector.com/Coinscans/austria.htm" TargetMode="External"/><Relationship Id="rId15" Type="http://schemas.openxmlformats.org/officeDocument/2006/relationships/hyperlink" Target="http://www.the-coincollector.com/Coinscans/austria.htm" TargetMode="External"/><Relationship Id="rId23" Type="http://schemas.openxmlformats.org/officeDocument/2006/relationships/hyperlink" Target="http://www.the-coincollector.com/Coinscans/luxembourg.htm" TargetMode="External"/><Relationship Id="rId28" Type="http://schemas.openxmlformats.org/officeDocument/2006/relationships/hyperlink" Target="http://www.the-coincollector.com/Coinscans/austria.htm" TargetMode="External"/><Relationship Id="rId36" Type="http://schemas.openxmlformats.org/officeDocument/2006/relationships/comments" Target="../comments1.xml"/><Relationship Id="rId10" Type="http://schemas.openxmlformats.org/officeDocument/2006/relationships/hyperlink" Target="http://www.the-coincollector.com/Coinscans/austria.htm" TargetMode="External"/><Relationship Id="rId19" Type="http://schemas.openxmlformats.org/officeDocument/2006/relationships/hyperlink" Target="http://www.the-coincollector.com/Coinscans/austria.htm" TargetMode="External"/><Relationship Id="rId31" Type="http://schemas.openxmlformats.org/officeDocument/2006/relationships/hyperlink" Target="http://www.the-coincollector.com/Coinscans/switserland.htm" TargetMode="External"/><Relationship Id="rId4" Type="http://schemas.openxmlformats.org/officeDocument/2006/relationships/hyperlink" Target="http://www.the-coincollector.com/Coinscans/austria.htm" TargetMode="External"/><Relationship Id="rId9" Type="http://schemas.openxmlformats.org/officeDocument/2006/relationships/hyperlink" Target="http://www.the-coincollector.com/Coinscans/austria.htm" TargetMode="External"/><Relationship Id="rId14" Type="http://schemas.openxmlformats.org/officeDocument/2006/relationships/hyperlink" Target="http://www.the-coincollector.com/Coinscans/austria.htm" TargetMode="External"/><Relationship Id="rId22" Type="http://schemas.openxmlformats.org/officeDocument/2006/relationships/hyperlink" Target="http://www.the-coincollector.com/Coinscans/luxembourg.htm" TargetMode="External"/><Relationship Id="rId27" Type="http://schemas.openxmlformats.org/officeDocument/2006/relationships/hyperlink" Target="http://www.the-coincollector.com/Coinscans/austria.htm" TargetMode="External"/><Relationship Id="rId30" Type="http://schemas.openxmlformats.org/officeDocument/2006/relationships/hyperlink" Target="http://www.the-coincollector.com/Coinscans/switserland.htm" TargetMode="External"/><Relationship Id="rId35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15"/>
  <sheetViews>
    <sheetView tabSelected="1" workbookViewId="0">
      <pane ySplit="1" topLeftCell="A196" activePane="bottomLeft" state="frozen"/>
      <selection activeCell="T7" sqref="T7"/>
      <selection pane="bottomLeft" activeCell="N207" sqref="N207"/>
    </sheetView>
  </sheetViews>
  <sheetFormatPr defaultColWidth="11.42578125" defaultRowHeight="15"/>
  <cols>
    <col min="1" max="1" width="13" customWidth="1"/>
    <col min="2" max="2" width="16" customWidth="1"/>
    <col min="3" max="3" width="8.42578125" style="6" customWidth="1"/>
    <col min="4" max="4" width="12.42578125" style="6" customWidth="1"/>
    <col min="5" max="5" width="9.42578125" style="6" bestFit="1" customWidth="1"/>
    <col min="6" max="6" width="5.85546875" style="6" customWidth="1"/>
    <col min="7" max="7" width="9.7109375" customWidth="1"/>
    <col min="8" max="8" width="6.85546875" customWidth="1"/>
    <col min="9" max="9" width="8.28515625" customWidth="1"/>
    <col min="10" max="10" width="6.85546875" customWidth="1"/>
    <col min="11" max="11" width="6" customWidth="1"/>
    <col min="16" max="16" width="7.42578125" customWidth="1"/>
    <col min="17" max="17" width="7.42578125" bestFit="1" customWidth="1"/>
    <col min="18" max="18" width="6.85546875" style="333" customWidth="1"/>
    <col min="19" max="19" width="6" customWidth="1"/>
    <col min="20" max="20" width="3.42578125" customWidth="1"/>
    <col min="21" max="21" width="5.42578125" customWidth="1"/>
    <col min="258" max="258" width="13" customWidth="1"/>
    <col min="259" max="259" width="16" customWidth="1"/>
    <col min="260" max="260" width="10.28515625" customWidth="1"/>
    <col min="261" max="261" width="12.42578125" customWidth="1"/>
    <col min="262" max="262" width="9.42578125" bestFit="1" customWidth="1"/>
    <col min="263" max="263" width="20.42578125" bestFit="1" customWidth="1"/>
    <col min="264" max="264" width="17.85546875" customWidth="1"/>
    <col min="265" max="265" width="45.42578125" bestFit="1" customWidth="1"/>
    <col min="514" max="514" width="13" customWidth="1"/>
    <col min="515" max="515" width="16" customWidth="1"/>
    <col min="516" max="516" width="10.28515625" customWidth="1"/>
    <col min="517" max="517" width="12.42578125" customWidth="1"/>
    <col min="518" max="518" width="9.42578125" bestFit="1" customWidth="1"/>
    <col min="519" max="519" width="20.42578125" bestFit="1" customWidth="1"/>
    <col min="520" max="520" width="17.85546875" customWidth="1"/>
    <col min="521" max="521" width="45.42578125" bestFit="1" customWidth="1"/>
    <col min="770" max="770" width="13" customWidth="1"/>
    <col min="771" max="771" width="16" customWidth="1"/>
    <col min="772" max="772" width="10.28515625" customWidth="1"/>
    <col min="773" max="773" width="12.42578125" customWidth="1"/>
    <col min="774" max="774" width="9.42578125" bestFit="1" customWidth="1"/>
    <col min="775" max="775" width="20.42578125" bestFit="1" customWidth="1"/>
    <col min="776" max="776" width="17.85546875" customWidth="1"/>
    <col min="777" max="777" width="45.42578125" bestFit="1" customWidth="1"/>
    <col min="1026" max="1026" width="13" customWidth="1"/>
    <col min="1027" max="1027" width="16" customWidth="1"/>
    <col min="1028" max="1028" width="10.28515625" customWidth="1"/>
    <col min="1029" max="1029" width="12.42578125" customWidth="1"/>
    <col min="1030" max="1030" width="9.42578125" bestFit="1" customWidth="1"/>
    <col min="1031" max="1031" width="20.42578125" bestFit="1" customWidth="1"/>
    <col min="1032" max="1032" width="17.85546875" customWidth="1"/>
    <col min="1033" max="1033" width="45.42578125" bestFit="1" customWidth="1"/>
    <col min="1282" max="1282" width="13" customWidth="1"/>
    <col min="1283" max="1283" width="16" customWidth="1"/>
    <col min="1284" max="1284" width="10.28515625" customWidth="1"/>
    <col min="1285" max="1285" width="12.42578125" customWidth="1"/>
    <col min="1286" max="1286" width="9.42578125" bestFit="1" customWidth="1"/>
    <col min="1287" max="1287" width="20.42578125" bestFit="1" customWidth="1"/>
    <col min="1288" max="1288" width="17.85546875" customWidth="1"/>
    <col min="1289" max="1289" width="45.42578125" bestFit="1" customWidth="1"/>
    <col min="1538" max="1538" width="13" customWidth="1"/>
    <col min="1539" max="1539" width="16" customWidth="1"/>
    <col min="1540" max="1540" width="10.28515625" customWidth="1"/>
    <col min="1541" max="1541" width="12.42578125" customWidth="1"/>
    <col min="1542" max="1542" width="9.42578125" bestFit="1" customWidth="1"/>
    <col min="1543" max="1543" width="20.42578125" bestFit="1" customWidth="1"/>
    <col min="1544" max="1544" width="17.85546875" customWidth="1"/>
    <col min="1545" max="1545" width="45.42578125" bestFit="1" customWidth="1"/>
    <col min="1794" max="1794" width="13" customWidth="1"/>
    <col min="1795" max="1795" width="16" customWidth="1"/>
    <col min="1796" max="1796" width="10.28515625" customWidth="1"/>
    <col min="1797" max="1797" width="12.42578125" customWidth="1"/>
    <col min="1798" max="1798" width="9.42578125" bestFit="1" customWidth="1"/>
    <col min="1799" max="1799" width="20.42578125" bestFit="1" customWidth="1"/>
    <col min="1800" max="1800" width="17.85546875" customWidth="1"/>
    <col min="1801" max="1801" width="45.42578125" bestFit="1" customWidth="1"/>
    <col min="2050" max="2050" width="13" customWidth="1"/>
    <col min="2051" max="2051" width="16" customWidth="1"/>
    <col min="2052" max="2052" width="10.28515625" customWidth="1"/>
    <col min="2053" max="2053" width="12.42578125" customWidth="1"/>
    <col min="2054" max="2054" width="9.42578125" bestFit="1" customWidth="1"/>
    <col min="2055" max="2055" width="20.42578125" bestFit="1" customWidth="1"/>
    <col min="2056" max="2056" width="17.85546875" customWidth="1"/>
    <col min="2057" max="2057" width="45.42578125" bestFit="1" customWidth="1"/>
    <col min="2306" max="2306" width="13" customWidth="1"/>
    <col min="2307" max="2307" width="16" customWidth="1"/>
    <col min="2308" max="2308" width="10.28515625" customWidth="1"/>
    <col min="2309" max="2309" width="12.42578125" customWidth="1"/>
    <col min="2310" max="2310" width="9.42578125" bestFit="1" customWidth="1"/>
    <col min="2311" max="2311" width="20.42578125" bestFit="1" customWidth="1"/>
    <col min="2312" max="2312" width="17.85546875" customWidth="1"/>
    <col min="2313" max="2313" width="45.42578125" bestFit="1" customWidth="1"/>
    <col min="2562" max="2562" width="13" customWidth="1"/>
    <col min="2563" max="2563" width="16" customWidth="1"/>
    <col min="2564" max="2564" width="10.28515625" customWidth="1"/>
    <col min="2565" max="2565" width="12.42578125" customWidth="1"/>
    <col min="2566" max="2566" width="9.42578125" bestFit="1" customWidth="1"/>
    <col min="2567" max="2567" width="20.42578125" bestFit="1" customWidth="1"/>
    <col min="2568" max="2568" width="17.85546875" customWidth="1"/>
    <col min="2569" max="2569" width="45.42578125" bestFit="1" customWidth="1"/>
    <col min="2818" max="2818" width="13" customWidth="1"/>
    <col min="2819" max="2819" width="16" customWidth="1"/>
    <col min="2820" max="2820" width="10.28515625" customWidth="1"/>
    <col min="2821" max="2821" width="12.42578125" customWidth="1"/>
    <col min="2822" max="2822" width="9.42578125" bestFit="1" customWidth="1"/>
    <col min="2823" max="2823" width="20.42578125" bestFit="1" customWidth="1"/>
    <col min="2824" max="2824" width="17.85546875" customWidth="1"/>
    <col min="2825" max="2825" width="45.42578125" bestFit="1" customWidth="1"/>
    <col min="3074" max="3074" width="13" customWidth="1"/>
    <col min="3075" max="3075" width="16" customWidth="1"/>
    <col min="3076" max="3076" width="10.28515625" customWidth="1"/>
    <col min="3077" max="3077" width="12.42578125" customWidth="1"/>
    <col min="3078" max="3078" width="9.42578125" bestFit="1" customWidth="1"/>
    <col min="3079" max="3079" width="20.42578125" bestFit="1" customWidth="1"/>
    <col min="3080" max="3080" width="17.85546875" customWidth="1"/>
    <col min="3081" max="3081" width="45.42578125" bestFit="1" customWidth="1"/>
    <col min="3330" max="3330" width="13" customWidth="1"/>
    <col min="3331" max="3331" width="16" customWidth="1"/>
    <col min="3332" max="3332" width="10.28515625" customWidth="1"/>
    <col min="3333" max="3333" width="12.42578125" customWidth="1"/>
    <col min="3334" max="3334" width="9.42578125" bestFit="1" customWidth="1"/>
    <col min="3335" max="3335" width="20.42578125" bestFit="1" customWidth="1"/>
    <col min="3336" max="3336" width="17.85546875" customWidth="1"/>
    <col min="3337" max="3337" width="45.42578125" bestFit="1" customWidth="1"/>
    <col min="3586" max="3586" width="13" customWidth="1"/>
    <col min="3587" max="3587" width="16" customWidth="1"/>
    <col min="3588" max="3588" width="10.28515625" customWidth="1"/>
    <col min="3589" max="3589" width="12.42578125" customWidth="1"/>
    <col min="3590" max="3590" width="9.42578125" bestFit="1" customWidth="1"/>
    <col min="3591" max="3591" width="20.42578125" bestFit="1" customWidth="1"/>
    <col min="3592" max="3592" width="17.85546875" customWidth="1"/>
    <col min="3593" max="3593" width="45.42578125" bestFit="1" customWidth="1"/>
    <col min="3842" max="3842" width="13" customWidth="1"/>
    <col min="3843" max="3843" width="16" customWidth="1"/>
    <col min="3844" max="3844" width="10.28515625" customWidth="1"/>
    <col min="3845" max="3845" width="12.42578125" customWidth="1"/>
    <col min="3846" max="3846" width="9.42578125" bestFit="1" customWidth="1"/>
    <col min="3847" max="3847" width="20.42578125" bestFit="1" customWidth="1"/>
    <col min="3848" max="3848" width="17.85546875" customWidth="1"/>
    <col min="3849" max="3849" width="45.42578125" bestFit="1" customWidth="1"/>
    <col min="4098" max="4098" width="13" customWidth="1"/>
    <col min="4099" max="4099" width="16" customWidth="1"/>
    <col min="4100" max="4100" width="10.28515625" customWidth="1"/>
    <col min="4101" max="4101" width="12.42578125" customWidth="1"/>
    <col min="4102" max="4102" width="9.42578125" bestFit="1" customWidth="1"/>
    <col min="4103" max="4103" width="20.42578125" bestFit="1" customWidth="1"/>
    <col min="4104" max="4104" width="17.85546875" customWidth="1"/>
    <col min="4105" max="4105" width="45.42578125" bestFit="1" customWidth="1"/>
    <col min="4354" max="4354" width="13" customWidth="1"/>
    <col min="4355" max="4355" width="16" customWidth="1"/>
    <col min="4356" max="4356" width="10.28515625" customWidth="1"/>
    <col min="4357" max="4357" width="12.42578125" customWidth="1"/>
    <col min="4358" max="4358" width="9.42578125" bestFit="1" customWidth="1"/>
    <col min="4359" max="4359" width="20.42578125" bestFit="1" customWidth="1"/>
    <col min="4360" max="4360" width="17.85546875" customWidth="1"/>
    <col min="4361" max="4361" width="45.42578125" bestFit="1" customWidth="1"/>
    <col min="4610" max="4610" width="13" customWidth="1"/>
    <col min="4611" max="4611" width="16" customWidth="1"/>
    <col min="4612" max="4612" width="10.28515625" customWidth="1"/>
    <col min="4613" max="4613" width="12.42578125" customWidth="1"/>
    <col min="4614" max="4614" width="9.42578125" bestFit="1" customWidth="1"/>
    <col min="4615" max="4615" width="20.42578125" bestFit="1" customWidth="1"/>
    <col min="4616" max="4616" width="17.85546875" customWidth="1"/>
    <col min="4617" max="4617" width="45.42578125" bestFit="1" customWidth="1"/>
    <col min="4866" max="4866" width="13" customWidth="1"/>
    <col min="4867" max="4867" width="16" customWidth="1"/>
    <col min="4868" max="4868" width="10.28515625" customWidth="1"/>
    <col min="4869" max="4869" width="12.42578125" customWidth="1"/>
    <col min="4870" max="4870" width="9.42578125" bestFit="1" customWidth="1"/>
    <col min="4871" max="4871" width="20.42578125" bestFit="1" customWidth="1"/>
    <col min="4872" max="4872" width="17.85546875" customWidth="1"/>
    <col min="4873" max="4873" width="45.42578125" bestFit="1" customWidth="1"/>
    <col min="5122" max="5122" width="13" customWidth="1"/>
    <col min="5123" max="5123" width="16" customWidth="1"/>
    <col min="5124" max="5124" width="10.28515625" customWidth="1"/>
    <col min="5125" max="5125" width="12.42578125" customWidth="1"/>
    <col min="5126" max="5126" width="9.42578125" bestFit="1" customWidth="1"/>
    <col min="5127" max="5127" width="20.42578125" bestFit="1" customWidth="1"/>
    <col min="5128" max="5128" width="17.85546875" customWidth="1"/>
    <col min="5129" max="5129" width="45.42578125" bestFit="1" customWidth="1"/>
    <col min="5378" max="5378" width="13" customWidth="1"/>
    <col min="5379" max="5379" width="16" customWidth="1"/>
    <col min="5380" max="5380" width="10.28515625" customWidth="1"/>
    <col min="5381" max="5381" width="12.42578125" customWidth="1"/>
    <col min="5382" max="5382" width="9.42578125" bestFit="1" customWidth="1"/>
    <col min="5383" max="5383" width="20.42578125" bestFit="1" customWidth="1"/>
    <col min="5384" max="5384" width="17.85546875" customWidth="1"/>
    <col min="5385" max="5385" width="45.42578125" bestFit="1" customWidth="1"/>
    <col min="5634" max="5634" width="13" customWidth="1"/>
    <col min="5635" max="5635" width="16" customWidth="1"/>
    <col min="5636" max="5636" width="10.28515625" customWidth="1"/>
    <col min="5637" max="5637" width="12.42578125" customWidth="1"/>
    <col min="5638" max="5638" width="9.42578125" bestFit="1" customWidth="1"/>
    <col min="5639" max="5639" width="20.42578125" bestFit="1" customWidth="1"/>
    <col min="5640" max="5640" width="17.85546875" customWidth="1"/>
    <col min="5641" max="5641" width="45.42578125" bestFit="1" customWidth="1"/>
    <col min="5890" max="5890" width="13" customWidth="1"/>
    <col min="5891" max="5891" width="16" customWidth="1"/>
    <col min="5892" max="5892" width="10.28515625" customWidth="1"/>
    <col min="5893" max="5893" width="12.42578125" customWidth="1"/>
    <col min="5894" max="5894" width="9.42578125" bestFit="1" customWidth="1"/>
    <col min="5895" max="5895" width="20.42578125" bestFit="1" customWidth="1"/>
    <col min="5896" max="5896" width="17.85546875" customWidth="1"/>
    <col min="5897" max="5897" width="45.42578125" bestFit="1" customWidth="1"/>
    <col min="6146" max="6146" width="13" customWidth="1"/>
    <col min="6147" max="6147" width="16" customWidth="1"/>
    <col min="6148" max="6148" width="10.28515625" customWidth="1"/>
    <col min="6149" max="6149" width="12.42578125" customWidth="1"/>
    <col min="6150" max="6150" width="9.42578125" bestFit="1" customWidth="1"/>
    <col min="6151" max="6151" width="20.42578125" bestFit="1" customWidth="1"/>
    <col min="6152" max="6152" width="17.85546875" customWidth="1"/>
    <col min="6153" max="6153" width="45.42578125" bestFit="1" customWidth="1"/>
    <col min="6402" max="6402" width="13" customWidth="1"/>
    <col min="6403" max="6403" width="16" customWidth="1"/>
    <col min="6404" max="6404" width="10.28515625" customWidth="1"/>
    <col min="6405" max="6405" width="12.42578125" customWidth="1"/>
    <col min="6406" max="6406" width="9.42578125" bestFit="1" customWidth="1"/>
    <col min="6407" max="6407" width="20.42578125" bestFit="1" customWidth="1"/>
    <col min="6408" max="6408" width="17.85546875" customWidth="1"/>
    <col min="6409" max="6409" width="45.42578125" bestFit="1" customWidth="1"/>
    <col min="6658" max="6658" width="13" customWidth="1"/>
    <col min="6659" max="6659" width="16" customWidth="1"/>
    <col min="6660" max="6660" width="10.28515625" customWidth="1"/>
    <col min="6661" max="6661" width="12.42578125" customWidth="1"/>
    <col min="6662" max="6662" width="9.42578125" bestFit="1" customWidth="1"/>
    <col min="6663" max="6663" width="20.42578125" bestFit="1" customWidth="1"/>
    <col min="6664" max="6664" width="17.85546875" customWidth="1"/>
    <col min="6665" max="6665" width="45.42578125" bestFit="1" customWidth="1"/>
    <col min="6914" max="6914" width="13" customWidth="1"/>
    <col min="6915" max="6915" width="16" customWidth="1"/>
    <col min="6916" max="6916" width="10.28515625" customWidth="1"/>
    <col min="6917" max="6917" width="12.42578125" customWidth="1"/>
    <col min="6918" max="6918" width="9.42578125" bestFit="1" customWidth="1"/>
    <col min="6919" max="6919" width="20.42578125" bestFit="1" customWidth="1"/>
    <col min="6920" max="6920" width="17.85546875" customWidth="1"/>
    <col min="6921" max="6921" width="45.42578125" bestFit="1" customWidth="1"/>
    <col min="7170" max="7170" width="13" customWidth="1"/>
    <col min="7171" max="7171" width="16" customWidth="1"/>
    <col min="7172" max="7172" width="10.28515625" customWidth="1"/>
    <col min="7173" max="7173" width="12.42578125" customWidth="1"/>
    <col min="7174" max="7174" width="9.42578125" bestFit="1" customWidth="1"/>
    <col min="7175" max="7175" width="20.42578125" bestFit="1" customWidth="1"/>
    <col min="7176" max="7176" width="17.85546875" customWidth="1"/>
    <col min="7177" max="7177" width="45.42578125" bestFit="1" customWidth="1"/>
    <col min="7426" max="7426" width="13" customWidth="1"/>
    <col min="7427" max="7427" width="16" customWidth="1"/>
    <col min="7428" max="7428" width="10.28515625" customWidth="1"/>
    <col min="7429" max="7429" width="12.42578125" customWidth="1"/>
    <col min="7430" max="7430" width="9.42578125" bestFit="1" customWidth="1"/>
    <col min="7431" max="7431" width="20.42578125" bestFit="1" customWidth="1"/>
    <col min="7432" max="7432" width="17.85546875" customWidth="1"/>
    <col min="7433" max="7433" width="45.42578125" bestFit="1" customWidth="1"/>
    <col min="7682" max="7682" width="13" customWidth="1"/>
    <col min="7683" max="7683" width="16" customWidth="1"/>
    <col min="7684" max="7684" width="10.28515625" customWidth="1"/>
    <col min="7685" max="7685" width="12.42578125" customWidth="1"/>
    <col min="7686" max="7686" width="9.42578125" bestFit="1" customWidth="1"/>
    <col min="7687" max="7687" width="20.42578125" bestFit="1" customWidth="1"/>
    <col min="7688" max="7688" width="17.85546875" customWidth="1"/>
    <col min="7689" max="7689" width="45.42578125" bestFit="1" customWidth="1"/>
    <col min="7938" max="7938" width="13" customWidth="1"/>
    <col min="7939" max="7939" width="16" customWidth="1"/>
    <col min="7940" max="7940" width="10.28515625" customWidth="1"/>
    <col min="7941" max="7941" width="12.42578125" customWidth="1"/>
    <col min="7942" max="7942" width="9.42578125" bestFit="1" customWidth="1"/>
    <col min="7943" max="7943" width="20.42578125" bestFit="1" customWidth="1"/>
    <col min="7944" max="7944" width="17.85546875" customWidth="1"/>
    <col min="7945" max="7945" width="45.42578125" bestFit="1" customWidth="1"/>
    <col min="8194" max="8194" width="13" customWidth="1"/>
    <col min="8195" max="8195" width="16" customWidth="1"/>
    <col min="8196" max="8196" width="10.28515625" customWidth="1"/>
    <col min="8197" max="8197" width="12.42578125" customWidth="1"/>
    <col min="8198" max="8198" width="9.42578125" bestFit="1" customWidth="1"/>
    <col min="8199" max="8199" width="20.42578125" bestFit="1" customWidth="1"/>
    <col min="8200" max="8200" width="17.85546875" customWidth="1"/>
    <col min="8201" max="8201" width="45.42578125" bestFit="1" customWidth="1"/>
    <col min="8450" max="8450" width="13" customWidth="1"/>
    <col min="8451" max="8451" width="16" customWidth="1"/>
    <col min="8452" max="8452" width="10.28515625" customWidth="1"/>
    <col min="8453" max="8453" width="12.42578125" customWidth="1"/>
    <col min="8454" max="8454" width="9.42578125" bestFit="1" customWidth="1"/>
    <col min="8455" max="8455" width="20.42578125" bestFit="1" customWidth="1"/>
    <col min="8456" max="8456" width="17.85546875" customWidth="1"/>
    <col min="8457" max="8457" width="45.42578125" bestFit="1" customWidth="1"/>
    <col min="8706" max="8706" width="13" customWidth="1"/>
    <col min="8707" max="8707" width="16" customWidth="1"/>
    <col min="8708" max="8708" width="10.28515625" customWidth="1"/>
    <col min="8709" max="8709" width="12.42578125" customWidth="1"/>
    <col min="8710" max="8710" width="9.42578125" bestFit="1" customWidth="1"/>
    <col min="8711" max="8711" width="20.42578125" bestFit="1" customWidth="1"/>
    <col min="8712" max="8712" width="17.85546875" customWidth="1"/>
    <col min="8713" max="8713" width="45.42578125" bestFit="1" customWidth="1"/>
    <col min="8962" max="8962" width="13" customWidth="1"/>
    <col min="8963" max="8963" width="16" customWidth="1"/>
    <col min="8964" max="8964" width="10.28515625" customWidth="1"/>
    <col min="8965" max="8965" width="12.42578125" customWidth="1"/>
    <col min="8966" max="8966" width="9.42578125" bestFit="1" customWidth="1"/>
    <col min="8967" max="8967" width="20.42578125" bestFit="1" customWidth="1"/>
    <col min="8968" max="8968" width="17.85546875" customWidth="1"/>
    <col min="8969" max="8969" width="45.42578125" bestFit="1" customWidth="1"/>
    <col min="9218" max="9218" width="13" customWidth="1"/>
    <col min="9219" max="9219" width="16" customWidth="1"/>
    <col min="9220" max="9220" width="10.28515625" customWidth="1"/>
    <col min="9221" max="9221" width="12.42578125" customWidth="1"/>
    <col min="9222" max="9222" width="9.42578125" bestFit="1" customWidth="1"/>
    <col min="9223" max="9223" width="20.42578125" bestFit="1" customWidth="1"/>
    <col min="9224" max="9224" width="17.85546875" customWidth="1"/>
    <col min="9225" max="9225" width="45.42578125" bestFit="1" customWidth="1"/>
    <col min="9474" max="9474" width="13" customWidth="1"/>
    <col min="9475" max="9475" width="16" customWidth="1"/>
    <col min="9476" max="9476" width="10.28515625" customWidth="1"/>
    <col min="9477" max="9477" width="12.42578125" customWidth="1"/>
    <col min="9478" max="9478" width="9.42578125" bestFit="1" customWidth="1"/>
    <col min="9479" max="9479" width="20.42578125" bestFit="1" customWidth="1"/>
    <col min="9480" max="9480" width="17.85546875" customWidth="1"/>
    <col min="9481" max="9481" width="45.42578125" bestFit="1" customWidth="1"/>
    <col min="9730" max="9730" width="13" customWidth="1"/>
    <col min="9731" max="9731" width="16" customWidth="1"/>
    <col min="9732" max="9732" width="10.28515625" customWidth="1"/>
    <col min="9733" max="9733" width="12.42578125" customWidth="1"/>
    <col min="9734" max="9734" width="9.42578125" bestFit="1" customWidth="1"/>
    <col min="9735" max="9735" width="20.42578125" bestFit="1" customWidth="1"/>
    <col min="9736" max="9736" width="17.85546875" customWidth="1"/>
    <col min="9737" max="9737" width="45.42578125" bestFit="1" customWidth="1"/>
    <col min="9986" max="9986" width="13" customWidth="1"/>
    <col min="9987" max="9987" width="16" customWidth="1"/>
    <col min="9988" max="9988" width="10.28515625" customWidth="1"/>
    <col min="9989" max="9989" width="12.42578125" customWidth="1"/>
    <col min="9990" max="9990" width="9.42578125" bestFit="1" customWidth="1"/>
    <col min="9991" max="9991" width="20.42578125" bestFit="1" customWidth="1"/>
    <col min="9992" max="9992" width="17.85546875" customWidth="1"/>
    <col min="9993" max="9993" width="45.42578125" bestFit="1" customWidth="1"/>
    <col min="10242" max="10242" width="13" customWidth="1"/>
    <col min="10243" max="10243" width="16" customWidth="1"/>
    <col min="10244" max="10244" width="10.28515625" customWidth="1"/>
    <col min="10245" max="10245" width="12.42578125" customWidth="1"/>
    <col min="10246" max="10246" width="9.42578125" bestFit="1" customWidth="1"/>
    <col min="10247" max="10247" width="20.42578125" bestFit="1" customWidth="1"/>
    <col min="10248" max="10248" width="17.85546875" customWidth="1"/>
    <col min="10249" max="10249" width="45.42578125" bestFit="1" customWidth="1"/>
    <col min="10498" max="10498" width="13" customWidth="1"/>
    <col min="10499" max="10499" width="16" customWidth="1"/>
    <col min="10500" max="10500" width="10.28515625" customWidth="1"/>
    <col min="10501" max="10501" width="12.42578125" customWidth="1"/>
    <col min="10502" max="10502" width="9.42578125" bestFit="1" customWidth="1"/>
    <col min="10503" max="10503" width="20.42578125" bestFit="1" customWidth="1"/>
    <col min="10504" max="10504" width="17.85546875" customWidth="1"/>
    <col min="10505" max="10505" width="45.42578125" bestFit="1" customWidth="1"/>
    <col min="10754" max="10754" width="13" customWidth="1"/>
    <col min="10755" max="10755" width="16" customWidth="1"/>
    <col min="10756" max="10756" width="10.28515625" customWidth="1"/>
    <col min="10757" max="10757" width="12.42578125" customWidth="1"/>
    <col min="10758" max="10758" width="9.42578125" bestFit="1" customWidth="1"/>
    <col min="10759" max="10759" width="20.42578125" bestFit="1" customWidth="1"/>
    <col min="10760" max="10760" width="17.85546875" customWidth="1"/>
    <col min="10761" max="10761" width="45.42578125" bestFit="1" customWidth="1"/>
    <col min="11010" max="11010" width="13" customWidth="1"/>
    <col min="11011" max="11011" width="16" customWidth="1"/>
    <col min="11012" max="11012" width="10.28515625" customWidth="1"/>
    <col min="11013" max="11013" width="12.42578125" customWidth="1"/>
    <col min="11014" max="11014" width="9.42578125" bestFit="1" customWidth="1"/>
    <col min="11015" max="11015" width="20.42578125" bestFit="1" customWidth="1"/>
    <col min="11016" max="11016" width="17.85546875" customWidth="1"/>
    <col min="11017" max="11017" width="45.42578125" bestFit="1" customWidth="1"/>
    <col min="11266" max="11266" width="13" customWidth="1"/>
    <col min="11267" max="11267" width="16" customWidth="1"/>
    <col min="11268" max="11268" width="10.28515625" customWidth="1"/>
    <col min="11269" max="11269" width="12.42578125" customWidth="1"/>
    <col min="11270" max="11270" width="9.42578125" bestFit="1" customWidth="1"/>
    <col min="11271" max="11271" width="20.42578125" bestFit="1" customWidth="1"/>
    <col min="11272" max="11272" width="17.85546875" customWidth="1"/>
    <col min="11273" max="11273" width="45.42578125" bestFit="1" customWidth="1"/>
    <col min="11522" max="11522" width="13" customWidth="1"/>
    <col min="11523" max="11523" width="16" customWidth="1"/>
    <col min="11524" max="11524" width="10.28515625" customWidth="1"/>
    <col min="11525" max="11525" width="12.42578125" customWidth="1"/>
    <col min="11526" max="11526" width="9.42578125" bestFit="1" customWidth="1"/>
    <col min="11527" max="11527" width="20.42578125" bestFit="1" customWidth="1"/>
    <col min="11528" max="11528" width="17.85546875" customWidth="1"/>
    <col min="11529" max="11529" width="45.42578125" bestFit="1" customWidth="1"/>
    <col min="11778" max="11778" width="13" customWidth="1"/>
    <col min="11779" max="11779" width="16" customWidth="1"/>
    <col min="11780" max="11780" width="10.28515625" customWidth="1"/>
    <col min="11781" max="11781" width="12.42578125" customWidth="1"/>
    <col min="11782" max="11782" width="9.42578125" bestFit="1" customWidth="1"/>
    <col min="11783" max="11783" width="20.42578125" bestFit="1" customWidth="1"/>
    <col min="11784" max="11784" width="17.85546875" customWidth="1"/>
    <col min="11785" max="11785" width="45.42578125" bestFit="1" customWidth="1"/>
    <col min="12034" max="12034" width="13" customWidth="1"/>
    <col min="12035" max="12035" width="16" customWidth="1"/>
    <col min="12036" max="12036" width="10.28515625" customWidth="1"/>
    <col min="12037" max="12037" width="12.42578125" customWidth="1"/>
    <col min="12038" max="12038" width="9.42578125" bestFit="1" customWidth="1"/>
    <col min="12039" max="12039" width="20.42578125" bestFit="1" customWidth="1"/>
    <col min="12040" max="12040" width="17.85546875" customWidth="1"/>
    <col min="12041" max="12041" width="45.42578125" bestFit="1" customWidth="1"/>
    <col min="12290" max="12290" width="13" customWidth="1"/>
    <col min="12291" max="12291" width="16" customWidth="1"/>
    <col min="12292" max="12292" width="10.28515625" customWidth="1"/>
    <col min="12293" max="12293" width="12.42578125" customWidth="1"/>
    <col min="12294" max="12294" width="9.42578125" bestFit="1" customWidth="1"/>
    <col min="12295" max="12295" width="20.42578125" bestFit="1" customWidth="1"/>
    <col min="12296" max="12296" width="17.85546875" customWidth="1"/>
    <col min="12297" max="12297" width="45.42578125" bestFit="1" customWidth="1"/>
    <col min="12546" max="12546" width="13" customWidth="1"/>
    <col min="12547" max="12547" width="16" customWidth="1"/>
    <col min="12548" max="12548" width="10.28515625" customWidth="1"/>
    <col min="12549" max="12549" width="12.42578125" customWidth="1"/>
    <col min="12550" max="12550" width="9.42578125" bestFit="1" customWidth="1"/>
    <col min="12551" max="12551" width="20.42578125" bestFit="1" customWidth="1"/>
    <col min="12552" max="12552" width="17.85546875" customWidth="1"/>
    <col min="12553" max="12553" width="45.42578125" bestFit="1" customWidth="1"/>
    <col min="12802" max="12802" width="13" customWidth="1"/>
    <col min="12803" max="12803" width="16" customWidth="1"/>
    <col min="12804" max="12804" width="10.28515625" customWidth="1"/>
    <col min="12805" max="12805" width="12.42578125" customWidth="1"/>
    <col min="12806" max="12806" width="9.42578125" bestFit="1" customWidth="1"/>
    <col min="12807" max="12807" width="20.42578125" bestFit="1" customWidth="1"/>
    <col min="12808" max="12808" width="17.85546875" customWidth="1"/>
    <col min="12809" max="12809" width="45.42578125" bestFit="1" customWidth="1"/>
    <col min="13058" max="13058" width="13" customWidth="1"/>
    <col min="13059" max="13059" width="16" customWidth="1"/>
    <col min="13060" max="13060" width="10.28515625" customWidth="1"/>
    <col min="13061" max="13061" width="12.42578125" customWidth="1"/>
    <col min="13062" max="13062" width="9.42578125" bestFit="1" customWidth="1"/>
    <col min="13063" max="13063" width="20.42578125" bestFit="1" customWidth="1"/>
    <col min="13064" max="13064" width="17.85546875" customWidth="1"/>
    <col min="13065" max="13065" width="45.42578125" bestFit="1" customWidth="1"/>
    <col min="13314" max="13314" width="13" customWidth="1"/>
    <col min="13315" max="13315" width="16" customWidth="1"/>
    <col min="13316" max="13316" width="10.28515625" customWidth="1"/>
    <col min="13317" max="13317" width="12.42578125" customWidth="1"/>
    <col min="13318" max="13318" width="9.42578125" bestFit="1" customWidth="1"/>
    <col min="13319" max="13319" width="20.42578125" bestFit="1" customWidth="1"/>
    <col min="13320" max="13320" width="17.85546875" customWidth="1"/>
    <col min="13321" max="13321" width="45.42578125" bestFit="1" customWidth="1"/>
    <col min="13570" max="13570" width="13" customWidth="1"/>
    <col min="13571" max="13571" width="16" customWidth="1"/>
    <col min="13572" max="13572" width="10.28515625" customWidth="1"/>
    <col min="13573" max="13573" width="12.42578125" customWidth="1"/>
    <col min="13574" max="13574" width="9.42578125" bestFit="1" customWidth="1"/>
    <col min="13575" max="13575" width="20.42578125" bestFit="1" customWidth="1"/>
    <col min="13576" max="13576" width="17.85546875" customWidth="1"/>
    <col min="13577" max="13577" width="45.42578125" bestFit="1" customWidth="1"/>
    <col min="13826" max="13826" width="13" customWidth="1"/>
    <col min="13827" max="13827" width="16" customWidth="1"/>
    <col min="13828" max="13828" width="10.28515625" customWidth="1"/>
    <col min="13829" max="13829" width="12.42578125" customWidth="1"/>
    <col min="13830" max="13830" width="9.42578125" bestFit="1" customWidth="1"/>
    <col min="13831" max="13831" width="20.42578125" bestFit="1" customWidth="1"/>
    <col min="13832" max="13832" width="17.85546875" customWidth="1"/>
    <col min="13833" max="13833" width="45.42578125" bestFit="1" customWidth="1"/>
    <col min="14082" max="14082" width="13" customWidth="1"/>
    <col min="14083" max="14083" width="16" customWidth="1"/>
    <col min="14084" max="14084" width="10.28515625" customWidth="1"/>
    <col min="14085" max="14085" width="12.42578125" customWidth="1"/>
    <col min="14086" max="14086" width="9.42578125" bestFit="1" customWidth="1"/>
    <col min="14087" max="14087" width="20.42578125" bestFit="1" customWidth="1"/>
    <col min="14088" max="14088" width="17.85546875" customWidth="1"/>
    <col min="14089" max="14089" width="45.42578125" bestFit="1" customWidth="1"/>
    <col min="14338" max="14338" width="13" customWidth="1"/>
    <col min="14339" max="14339" width="16" customWidth="1"/>
    <col min="14340" max="14340" width="10.28515625" customWidth="1"/>
    <col min="14341" max="14341" width="12.42578125" customWidth="1"/>
    <col min="14342" max="14342" width="9.42578125" bestFit="1" customWidth="1"/>
    <col min="14343" max="14343" width="20.42578125" bestFit="1" customWidth="1"/>
    <col min="14344" max="14344" width="17.85546875" customWidth="1"/>
    <col min="14345" max="14345" width="45.42578125" bestFit="1" customWidth="1"/>
    <col min="14594" max="14594" width="13" customWidth="1"/>
    <col min="14595" max="14595" width="16" customWidth="1"/>
    <col min="14596" max="14596" width="10.28515625" customWidth="1"/>
    <col min="14597" max="14597" width="12.42578125" customWidth="1"/>
    <col min="14598" max="14598" width="9.42578125" bestFit="1" customWidth="1"/>
    <col min="14599" max="14599" width="20.42578125" bestFit="1" customWidth="1"/>
    <col min="14600" max="14600" width="17.85546875" customWidth="1"/>
    <col min="14601" max="14601" width="45.42578125" bestFit="1" customWidth="1"/>
    <col min="14850" max="14850" width="13" customWidth="1"/>
    <col min="14851" max="14851" width="16" customWidth="1"/>
    <col min="14852" max="14852" width="10.28515625" customWidth="1"/>
    <col min="14853" max="14853" width="12.42578125" customWidth="1"/>
    <col min="14854" max="14854" width="9.42578125" bestFit="1" customWidth="1"/>
    <col min="14855" max="14855" width="20.42578125" bestFit="1" customWidth="1"/>
    <col min="14856" max="14856" width="17.85546875" customWidth="1"/>
    <col min="14857" max="14857" width="45.42578125" bestFit="1" customWidth="1"/>
    <col min="15106" max="15106" width="13" customWidth="1"/>
    <col min="15107" max="15107" width="16" customWidth="1"/>
    <col min="15108" max="15108" width="10.28515625" customWidth="1"/>
    <col min="15109" max="15109" width="12.42578125" customWidth="1"/>
    <col min="15110" max="15110" width="9.42578125" bestFit="1" customWidth="1"/>
    <col min="15111" max="15111" width="20.42578125" bestFit="1" customWidth="1"/>
    <col min="15112" max="15112" width="17.85546875" customWidth="1"/>
    <col min="15113" max="15113" width="45.42578125" bestFit="1" customWidth="1"/>
    <col min="15362" max="15362" width="13" customWidth="1"/>
    <col min="15363" max="15363" width="16" customWidth="1"/>
    <col min="15364" max="15364" width="10.28515625" customWidth="1"/>
    <col min="15365" max="15365" width="12.42578125" customWidth="1"/>
    <col min="15366" max="15366" width="9.42578125" bestFit="1" customWidth="1"/>
    <col min="15367" max="15367" width="20.42578125" bestFit="1" customWidth="1"/>
    <col min="15368" max="15368" width="17.85546875" customWidth="1"/>
    <col min="15369" max="15369" width="45.42578125" bestFit="1" customWidth="1"/>
    <col min="15618" max="15618" width="13" customWidth="1"/>
    <col min="15619" max="15619" width="16" customWidth="1"/>
    <col min="15620" max="15620" width="10.28515625" customWidth="1"/>
    <col min="15621" max="15621" width="12.42578125" customWidth="1"/>
    <col min="15622" max="15622" width="9.42578125" bestFit="1" customWidth="1"/>
    <col min="15623" max="15623" width="20.42578125" bestFit="1" customWidth="1"/>
    <col min="15624" max="15624" width="17.85546875" customWidth="1"/>
    <col min="15625" max="15625" width="45.42578125" bestFit="1" customWidth="1"/>
    <col min="15874" max="15874" width="13" customWidth="1"/>
    <col min="15875" max="15875" width="16" customWidth="1"/>
    <col min="15876" max="15876" width="10.28515625" customWidth="1"/>
    <col min="15877" max="15877" width="12.42578125" customWidth="1"/>
    <col min="15878" max="15878" width="9.42578125" bestFit="1" customWidth="1"/>
    <col min="15879" max="15879" width="20.42578125" bestFit="1" customWidth="1"/>
    <col min="15880" max="15880" width="17.85546875" customWidth="1"/>
    <col min="15881" max="15881" width="45.42578125" bestFit="1" customWidth="1"/>
    <col min="16130" max="16130" width="13" customWidth="1"/>
    <col min="16131" max="16131" width="16" customWidth="1"/>
    <col min="16132" max="16132" width="10.28515625" customWidth="1"/>
    <col min="16133" max="16133" width="12.42578125" customWidth="1"/>
    <col min="16134" max="16134" width="9.42578125" bestFit="1" customWidth="1"/>
    <col min="16135" max="16135" width="20.42578125" bestFit="1" customWidth="1"/>
    <col min="16136" max="16136" width="17.85546875" customWidth="1"/>
    <col min="16137" max="16137" width="45.42578125" bestFit="1" customWidth="1"/>
  </cols>
  <sheetData>
    <row r="1" spans="1:19" ht="24.75" customHeight="1">
      <c r="A1" s="324" t="s">
        <v>143</v>
      </c>
      <c r="B1" s="324" t="s">
        <v>144</v>
      </c>
      <c r="C1" s="324" t="s">
        <v>145</v>
      </c>
      <c r="D1" s="325" t="s">
        <v>152</v>
      </c>
      <c r="E1" s="325" t="s">
        <v>146</v>
      </c>
      <c r="F1" s="325" t="s">
        <v>154</v>
      </c>
      <c r="G1" s="326" t="s">
        <v>149</v>
      </c>
      <c r="H1" s="326" t="s">
        <v>150</v>
      </c>
      <c r="I1" s="326" t="s">
        <v>151</v>
      </c>
      <c r="J1" s="325" t="s">
        <v>148</v>
      </c>
      <c r="K1" s="326" t="s">
        <v>153</v>
      </c>
      <c r="L1" s="325" t="s">
        <v>11</v>
      </c>
      <c r="M1" s="325" t="s">
        <v>47</v>
      </c>
      <c r="N1" s="325" t="s">
        <v>48</v>
      </c>
      <c r="O1" s="325" t="s">
        <v>12</v>
      </c>
      <c r="P1" s="327" t="s">
        <v>155</v>
      </c>
      <c r="Q1" s="325" t="s">
        <v>13</v>
      </c>
      <c r="R1" s="328" t="s">
        <v>14</v>
      </c>
      <c r="S1" s="325" t="s">
        <v>158</v>
      </c>
    </row>
    <row r="2" spans="1:19">
      <c r="A2" s="463" t="s">
        <v>223</v>
      </c>
      <c r="B2" s="219" t="s">
        <v>227</v>
      </c>
      <c r="C2" s="464">
        <v>1925</v>
      </c>
      <c r="D2" s="465">
        <v>66199000</v>
      </c>
      <c r="E2" s="222" t="s">
        <v>17</v>
      </c>
      <c r="F2" s="222"/>
      <c r="G2" s="223" t="s">
        <v>19</v>
      </c>
      <c r="H2" s="473">
        <v>22</v>
      </c>
      <c r="I2" s="466"/>
      <c r="J2" s="223" t="s">
        <v>74</v>
      </c>
      <c r="K2" s="225" t="s">
        <v>16</v>
      </c>
      <c r="L2" s="467" t="s">
        <v>224</v>
      </c>
      <c r="M2" s="468" t="s">
        <v>225</v>
      </c>
      <c r="N2" s="468" t="s">
        <v>226</v>
      </c>
      <c r="O2" s="469"/>
      <c r="P2" s="470">
        <v>0.5</v>
      </c>
      <c r="Q2" s="228">
        <f t="shared" ref="Q2:Q42" si="0">0.7*P2</f>
        <v>0.35</v>
      </c>
      <c r="R2" s="229">
        <f t="shared" ref="R2:R37" si="1">(P2/0.3)</f>
        <v>1.6666666666666667</v>
      </c>
      <c r="S2" s="2" t="s">
        <v>57</v>
      </c>
    </row>
    <row r="3" spans="1:19">
      <c r="A3" s="463" t="s">
        <v>223</v>
      </c>
      <c r="B3" s="219" t="s">
        <v>227</v>
      </c>
      <c r="C3" s="464">
        <v>1925</v>
      </c>
      <c r="D3" s="465">
        <v>66199000</v>
      </c>
      <c r="E3" s="222" t="s">
        <v>17</v>
      </c>
      <c r="F3" s="222"/>
      <c r="G3" s="223" t="s">
        <v>19</v>
      </c>
      <c r="H3" s="473">
        <v>22</v>
      </c>
      <c r="I3" s="466"/>
      <c r="J3" s="223" t="s">
        <v>74</v>
      </c>
      <c r="K3" s="225" t="s">
        <v>16</v>
      </c>
      <c r="L3" s="467" t="s">
        <v>224</v>
      </c>
      <c r="M3" s="468" t="s">
        <v>225</v>
      </c>
      <c r="N3" s="468" t="s">
        <v>226</v>
      </c>
      <c r="O3" s="469"/>
      <c r="P3" s="470">
        <v>0.5</v>
      </c>
      <c r="Q3" s="228">
        <f t="shared" si="0"/>
        <v>0.35</v>
      </c>
      <c r="R3" s="229">
        <f t="shared" si="1"/>
        <v>1.6666666666666667</v>
      </c>
      <c r="S3" s="2" t="s">
        <v>59</v>
      </c>
    </row>
    <row r="4" spans="1:19">
      <c r="A4" s="463" t="s">
        <v>223</v>
      </c>
      <c r="B4" s="219" t="s">
        <v>227</v>
      </c>
      <c r="C4" s="464">
        <v>1925</v>
      </c>
      <c r="D4" s="465">
        <v>66199000</v>
      </c>
      <c r="E4" s="222" t="s">
        <v>17</v>
      </c>
      <c r="F4" s="222"/>
      <c r="G4" s="223" t="s">
        <v>19</v>
      </c>
      <c r="H4" s="473">
        <v>22</v>
      </c>
      <c r="I4" s="466"/>
      <c r="J4" s="223" t="s">
        <v>74</v>
      </c>
      <c r="K4" s="225" t="s">
        <v>16</v>
      </c>
      <c r="L4" s="467" t="s">
        <v>224</v>
      </c>
      <c r="M4" s="468" t="s">
        <v>225</v>
      </c>
      <c r="N4" s="468" t="s">
        <v>226</v>
      </c>
      <c r="O4" s="469"/>
      <c r="P4" s="470">
        <v>0.5</v>
      </c>
      <c r="Q4" s="228">
        <f t="shared" ref="Q4" si="2">0.7*P4</f>
        <v>0.35</v>
      </c>
      <c r="R4" s="229">
        <f t="shared" ref="R4" si="3">(P4/0.3)</f>
        <v>1.6666666666666667</v>
      </c>
      <c r="S4" s="2" t="s">
        <v>58</v>
      </c>
    </row>
    <row r="5" spans="1:19">
      <c r="A5" s="487" t="s">
        <v>223</v>
      </c>
      <c r="B5" s="403" t="s">
        <v>227</v>
      </c>
      <c r="C5" s="455">
        <v>1952</v>
      </c>
      <c r="D5" s="488">
        <v>45911400</v>
      </c>
      <c r="E5" s="406" t="s">
        <v>24</v>
      </c>
      <c r="F5" s="406"/>
      <c r="G5" s="402" t="s">
        <v>19</v>
      </c>
      <c r="H5" s="489">
        <v>20</v>
      </c>
      <c r="I5" s="489">
        <v>1.1000000000000001</v>
      </c>
      <c r="J5" s="402" t="s">
        <v>191</v>
      </c>
      <c r="K5" s="408" t="s">
        <v>16</v>
      </c>
      <c r="L5" s="490" t="s">
        <v>233</v>
      </c>
      <c r="M5" s="456" t="s">
        <v>234</v>
      </c>
      <c r="N5" s="411" t="s">
        <v>235</v>
      </c>
      <c r="O5" s="491"/>
      <c r="P5" s="413">
        <v>0.1</v>
      </c>
      <c r="Q5" s="414">
        <f t="shared" ref="Q5" si="4">0.7*P5</f>
        <v>6.9999999999999993E-2</v>
      </c>
      <c r="R5" s="415">
        <v>1</v>
      </c>
      <c r="S5" s="2" t="s">
        <v>57</v>
      </c>
    </row>
    <row r="6" spans="1:19">
      <c r="A6" s="487" t="s">
        <v>223</v>
      </c>
      <c r="B6" s="403" t="s">
        <v>227</v>
      </c>
      <c r="C6" s="455">
        <v>1952</v>
      </c>
      <c r="D6" s="488">
        <v>45911400</v>
      </c>
      <c r="E6" s="406" t="s">
        <v>24</v>
      </c>
      <c r="F6" s="406"/>
      <c r="G6" s="402" t="s">
        <v>19</v>
      </c>
      <c r="H6" s="489">
        <v>20</v>
      </c>
      <c r="I6" s="489">
        <v>1.1000000000000001</v>
      </c>
      <c r="J6" s="402" t="s">
        <v>191</v>
      </c>
      <c r="K6" s="408" t="s">
        <v>16</v>
      </c>
      <c r="L6" s="490" t="s">
        <v>233</v>
      </c>
      <c r="M6" s="456" t="s">
        <v>234</v>
      </c>
      <c r="N6" s="411" t="s">
        <v>235</v>
      </c>
      <c r="O6" s="491"/>
      <c r="P6" s="413">
        <v>0.1</v>
      </c>
      <c r="Q6" s="414">
        <f t="shared" si="0"/>
        <v>6.9999999999999993E-2</v>
      </c>
      <c r="R6" s="415">
        <v>1</v>
      </c>
      <c r="S6" s="2" t="s">
        <v>59</v>
      </c>
    </row>
    <row r="7" spans="1:19">
      <c r="A7" s="487" t="s">
        <v>223</v>
      </c>
      <c r="B7" s="403" t="s">
        <v>227</v>
      </c>
      <c r="C7" s="455">
        <v>1952</v>
      </c>
      <c r="D7" s="488">
        <v>45911400</v>
      </c>
      <c r="E7" s="406" t="s">
        <v>24</v>
      </c>
      <c r="F7" s="406"/>
      <c r="G7" s="402" t="s">
        <v>19</v>
      </c>
      <c r="H7" s="489">
        <v>20</v>
      </c>
      <c r="I7" s="489">
        <v>1.1000000000000001</v>
      </c>
      <c r="J7" s="402" t="s">
        <v>191</v>
      </c>
      <c r="K7" s="408" t="s">
        <v>16</v>
      </c>
      <c r="L7" s="490" t="s">
        <v>233</v>
      </c>
      <c r="M7" s="456" t="s">
        <v>234</v>
      </c>
      <c r="N7" s="411" t="s">
        <v>235</v>
      </c>
      <c r="O7" s="491"/>
      <c r="P7" s="413">
        <v>0.1</v>
      </c>
      <c r="Q7" s="414">
        <f t="shared" ref="Q7" si="5">0.7*P7</f>
        <v>6.9999999999999993E-2</v>
      </c>
      <c r="R7" s="415">
        <v>1</v>
      </c>
      <c r="S7" s="2" t="s">
        <v>58</v>
      </c>
    </row>
    <row r="8" spans="1:19">
      <c r="A8" s="487" t="s">
        <v>223</v>
      </c>
      <c r="B8" s="403" t="s">
        <v>227</v>
      </c>
      <c r="C8" s="455">
        <v>1952</v>
      </c>
      <c r="D8" s="488">
        <v>45911400</v>
      </c>
      <c r="E8" s="406" t="s">
        <v>24</v>
      </c>
      <c r="F8" s="406"/>
      <c r="G8" s="402" t="s">
        <v>19</v>
      </c>
      <c r="H8" s="489">
        <v>20</v>
      </c>
      <c r="I8" s="489">
        <v>1.1000000000000001</v>
      </c>
      <c r="J8" s="402" t="s">
        <v>191</v>
      </c>
      <c r="K8" s="408" t="s">
        <v>16</v>
      </c>
      <c r="L8" s="490" t="s">
        <v>233</v>
      </c>
      <c r="M8" s="456" t="s">
        <v>234</v>
      </c>
      <c r="N8" s="411" t="s">
        <v>235</v>
      </c>
      <c r="O8" s="491"/>
      <c r="P8" s="413">
        <v>0.1</v>
      </c>
      <c r="Q8" s="414">
        <f t="shared" ref="Q8:Q9" si="6">0.7*P8</f>
        <v>6.9999999999999993E-2</v>
      </c>
      <c r="R8" s="415">
        <v>1</v>
      </c>
      <c r="S8" s="2" t="s">
        <v>69</v>
      </c>
    </row>
    <row r="9" spans="1:19">
      <c r="A9" s="487" t="s">
        <v>223</v>
      </c>
      <c r="B9" s="403" t="s">
        <v>227</v>
      </c>
      <c r="C9" s="455">
        <v>1952</v>
      </c>
      <c r="D9" s="488">
        <v>45911400</v>
      </c>
      <c r="E9" s="406" t="s">
        <v>24</v>
      </c>
      <c r="F9" s="406"/>
      <c r="G9" s="402" t="s">
        <v>19</v>
      </c>
      <c r="H9" s="489">
        <v>20</v>
      </c>
      <c r="I9" s="489">
        <v>1.1000000000000001</v>
      </c>
      <c r="J9" s="402" t="s">
        <v>191</v>
      </c>
      <c r="K9" s="408" t="s">
        <v>16</v>
      </c>
      <c r="L9" s="490" t="s">
        <v>233</v>
      </c>
      <c r="M9" s="456" t="s">
        <v>234</v>
      </c>
      <c r="N9" s="411" t="s">
        <v>235</v>
      </c>
      <c r="O9" s="491"/>
      <c r="P9" s="413">
        <v>0.1</v>
      </c>
      <c r="Q9" s="414">
        <f t="shared" si="6"/>
        <v>6.9999999999999993E-2</v>
      </c>
      <c r="R9" s="415">
        <f t="shared" ref="R9" si="7">(P9/0.3)</f>
        <v>0.33333333333333337</v>
      </c>
      <c r="S9" s="2" t="s">
        <v>121</v>
      </c>
    </row>
    <row r="10" spans="1:19">
      <c r="A10" s="487" t="s">
        <v>223</v>
      </c>
      <c r="B10" s="403" t="s">
        <v>227</v>
      </c>
      <c r="C10" s="455">
        <v>1955</v>
      </c>
      <c r="D10" s="488">
        <v>51707000</v>
      </c>
      <c r="E10" s="406" t="s">
        <v>236</v>
      </c>
      <c r="F10" s="406"/>
      <c r="G10" s="402" t="s">
        <v>19</v>
      </c>
      <c r="H10" s="489">
        <v>20</v>
      </c>
      <c r="I10" s="489">
        <v>1.1000000000000001</v>
      </c>
      <c r="J10" s="402" t="s">
        <v>191</v>
      </c>
      <c r="K10" s="408" t="s">
        <v>16</v>
      </c>
      <c r="L10" s="490" t="s">
        <v>233</v>
      </c>
      <c r="M10" s="456" t="s">
        <v>234</v>
      </c>
      <c r="N10" s="411" t="s">
        <v>235</v>
      </c>
      <c r="O10" s="491"/>
      <c r="P10" s="413">
        <v>0.1</v>
      </c>
      <c r="Q10" s="414">
        <f t="shared" ref="Q10" si="8">0.7*P10</f>
        <v>6.9999999999999993E-2</v>
      </c>
      <c r="R10" s="415">
        <f t="shared" ref="R10" si="9">(P10/0.3)</f>
        <v>0.33333333333333337</v>
      </c>
      <c r="S10" s="2" t="s">
        <v>57</v>
      </c>
    </row>
    <row r="11" spans="1:19">
      <c r="A11" s="487" t="s">
        <v>223</v>
      </c>
      <c r="B11" s="403" t="s">
        <v>227</v>
      </c>
      <c r="C11" s="455">
        <v>1955</v>
      </c>
      <c r="D11" s="488">
        <v>51707000</v>
      </c>
      <c r="E11" s="406" t="s">
        <v>120</v>
      </c>
      <c r="F11" s="406"/>
      <c r="G11" s="402" t="s">
        <v>19</v>
      </c>
      <c r="H11" s="489">
        <v>20</v>
      </c>
      <c r="I11" s="489">
        <v>1.1000000000000001</v>
      </c>
      <c r="J11" s="402" t="s">
        <v>191</v>
      </c>
      <c r="K11" s="408" t="s">
        <v>16</v>
      </c>
      <c r="L11" s="490" t="s">
        <v>233</v>
      </c>
      <c r="M11" s="456" t="s">
        <v>234</v>
      </c>
      <c r="N11" s="411" t="s">
        <v>235</v>
      </c>
      <c r="O11" s="491"/>
      <c r="P11" s="413">
        <v>0.25</v>
      </c>
      <c r="Q11" s="414">
        <f t="shared" si="0"/>
        <v>0.17499999999999999</v>
      </c>
      <c r="R11" s="415">
        <f t="shared" ref="R11:R12" si="10">(P11/0.3)</f>
        <v>0.83333333333333337</v>
      </c>
      <c r="S11" s="2" t="s">
        <v>59</v>
      </c>
    </row>
    <row r="12" spans="1:19">
      <c r="A12" s="487" t="s">
        <v>223</v>
      </c>
      <c r="B12" s="403" t="s">
        <v>227</v>
      </c>
      <c r="C12" s="455">
        <v>1957</v>
      </c>
      <c r="D12" s="488">
        <v>33509000</v>
      </c>
      <c r="E12" s="406" t="s">
        <v>17</v>
      </c>
      <c r="F12" s="406"/>
      <c r="G12" s="402" t="s">
        <v>19</v>
      </c>
      <c r="H12" s="489">
        <v>20</v>
      </c>
      <c r="I12" s="489">
        <v>1.1000000000000001</v>
      </c>
      <c r="J12" s="402" t="s">
        <v>191</v>
      </c>
      <c r="K12" s="408" t="s">
        <v>16</v>
      </c>
      <c r="L12" s="490" t="s">
        <v>233</v>
      </c>
      <c r="M12" s="456" t="s">
        <v>234</v>
      </c>
      <c r="N12" s="411" t="s">
        <v>235</v>
      </c>
      <c r="O12" s="491"/>
      <c r="P12" s="413">
        <v>0.5</v>
      </c>
      <c r="Q12" s="414">
        <f t="shared" si="0"/>
        <v>0.35</v>
      </c>
      <c r="R12" s="415">
        <f t="shared" si="10"/>
        <v>1.6666666666666667</v>
      </c>
      <c r="S12" s="2" t="s">
        <v>57</v>
      </c>
    </row>
    <row r="13" spans="1:19">
      <c r="A13" s="487" t="s">
        <v>223</v>
      </c>
      <c r="B13" s="403" t="s">
        <v>227</v>
      </c>
      <c r="C13" s="455">
        <v>1957</v>
      </c>
      <c r="D13" s="488">
        <v>33509000</v>
      </c>
      <c r="E13" s="406" t="s">
        <v>120</v>
      </c>
      <c r="F13" s="406"/>
      <c r="G13" s="402" t="s">
        <v>19</v>
      </c>
      <c r="H13" s="489">
        <v>20</v>
      </c>
      <c r="I13" s="489">
        <v>1.1000000000000001</v>
      </c>
      <c r="J13" s="402" t="s">
        <v>191</v>
      </c>
      <c r="K13" s="408" t="s">
        <v>16</v>
      </c>
      <c r="L13" s="490" t="s">
        <v>233</v>
      </c>
      <c r="M13" s="456" t="s">
        <v>234</v>
      </c>
      <c r="N13" s="411" t="s">
        <v>235</v>
      </c>
      <c r="O13" s="491"/>
      <c r="P13" s="413">
        <v>0.25</v>
      </c>
      <c r="Q13" s="414">
        <f t="shared" ref="Q13" si="11">0.7*P13</f>
        <v>0.17499999999999999</v>
      </c>
      <c r="R13" s="415">
        <f t="shared" ref="R13" si="12">(P13/0.3)</f>
        <v>0.83333333333333337</v>
      </c>
      <c r="S13" s="2" t="s">
        <v>59</v>
      </c>
    </row>
    <row r="14" spans="1:19">
      <c r="A14" s="487" t="s">
        <v>223</v>
      </c>
      <c r="B14" s="403" t="s">
        <v>227</v>
      </c>
      <c r="C14" s="455">
        <v>1959</v>
      </c>
      <c r="D14" s="488">
        <v>80719000</v>
      </c>
      <c r="E14" s="406" t="s">
        <v>17</v>
      </c>
      <c r="F14" s="406"/>
      <c r="G14" s="402" t="s">
        <v>19</v>
      </c>
      <c r="H14" s="489">
        <v>20</v>
      </c>
      <c r="I14" s="489">
        <v>1.1000000000000001</v>
      </c>
      <c r="J14" s="402" t="s">
        <v>191</v>
      </c>
      <c r="K14" s="408" t="s">
        <v>16</v>
      </c>
      <c r="L14" s="490" t="s">
        <v>233</v>
      </c>
      <c r="M14" s="456" t="s">
        <v>234</v>
      </c>
      <c r="N14" s="411" t="s">
        <v>235</v>
      </c>
      <c r="O14" s="491"/>
      <c r="P14" s="413">
        <v>0.35</v>
      </c>
      <c r="Q14" s="414">
        <f t="shared" si="0"/>
        <v>0.24499999999999997</v>
      </c>
      <c r="R14" s="415">
        <f t="shared" si="1"/>
        <v>1.1666666666666667</v>
      </c>
      <c r="S14" s="2" t="s">
        <v>57</v>
      </c>
    </row>
    <row r="15" spans="1:19">
      <c r="A15" s="487" t="s">
        <v>223</v>
      </c>
      <c r="B15" s="403" t="s">
        <v>227</v>
      </c>
      <c r="C15" s="455">
        <v>1965</v>
      </c>
      <c r="D15" s="488">
        <v>40615000</v>
      </c>
      <c r="E15" s="406" t="s">
        <v>24</v>
      </c>
      <c r="F15" s="406"/>
      <c r="G15" s="402" t="s">
        <v>19</v>
      </c>
      <c r="H15" s="489">
        <v>20</v>
      </c>
      <c r="I15" s="489">
        <v>1.1000000000000001</v>
      </c>
      <c r="J15" s="402" t="s">
        <v>191</v>
      </c>
      <c r="K15" s="408" t="s">
        <v>16</v>
      </c>
      <c r="L15" s="490" t="s">
        <v>233</v>
      </c>
      <c r="M15" s="456" t="s">
        <v>234</v>
      </c>
      <c r="N15" s="411" t="s">
        <v>235</v>
      </c>
      <c r="O15" s="491"/>
      <c r="P15" s="413">
        <v>0.1</v>
      </c>
      <c r="Q15" s="414">
        <f t="shared" si="0"/>
        <v>6.9999999999999993E-2</v>
      </c>
      <c r="R15" s="415">
        <f t="shared" si="1"/>
        <v>0.33333333333333337</v>
      </c>
      <c r="S15" s="2" t="s">
        <v>57</v>
      </c>
    </row>
    <row r="16" spans="1:19">
      <c r="A16" s="487" t="s">
        <v>223</v>
      </c>
      <c r="B16" s="403" t="s">
        <v>227</v>
      </c>
      <c r="C16" s="455">
        <v>1965</v>
      </c>
      <c r="D16" s="488">
        <v>24991000</v>
      </c>
      <c r="E16" s="406" t="s">
        <v>17</v>
      </c>
      <c r="F16" s="406"/>
      <c r="G16" s="402" t="s">
        <v>19</v>
      </c>
      <c r="H16" s="489">
        <v>20</v>
      </c>
      <c r="I16" s="489">
        <v>1.1000000000000001</v>
      </c>
      <c r="J16" s="402" t="s">
        <v>191</v>
      </c>
      <c r="K16" s="408" t="s">
        <v>16</v>
      </c>
      <c r="L16" s="490" t="s">
        <v>233</v>
      </c>
      <c r="M16" s="456" t="s">
        <v>234</v>
      </c>
      <c r="N16" s="411" t="s">
        <v>235</v>
      </c>
      <c r="O16" s="491"/>
      <c r="P16" s="413">
        <v>0.2</v>
      </c>
      <c r="Q16" s="414">
        <f t="shared" ref="Q16:Q19" si="13">0.7*P16</f>
        <v>0.13999999999999999</v>
      </c>
      <c r="R16" s="415">
        <f t="shared" ref="R16:R17" si="14">(P16/0.3)</f>
        <v>0.66666666666666674</v>
      </c>
      <c r="S16" s="2" t="s">
        <v>59</v>
      </c>
    </row>
    <row r="17" spans="1:19">
      <c r="A17" s="487" t="s">
        <v>223</v>
      </c>
      <c r="B17" s="403" t="s">
        <v>227</v>
      </c>
      <c r="C17" s="455">
        <v>1966</v>
      </c>
      <c r="D17" s="488">
        <v>24991000</v>
      </c>
      <c r="E17" s="406" t="s">
        <v>17</v>
      </c>
      <c r="F17" s="406"/>
      <c r="G17" s="402" t="s">
        <v>19</v>
      </c>
      <c r="H17" s="489">
        <v>20</v>
      </c>
      <c r="I17" s="489">
        <v>1.1000000000000001</v>
      </c>
      <c r="J17" s="402" t="s">
        <v>191</v>
      </c>
      <c r="K17" s="408" t="s">
        <v>16</v>
      </c>
      <c r="L17" s="490" t="s">
        <v>233</v>
      </c>
      <c r="M17" s="456" t="s">
        <v>234</v>
      </c>
      <c r="N17" s="411" t="s">
        <v>235</v>
      </c>
      <c r="O17" s="491"/>
      <c r="P17" s="413">
        <v>0.2</v>
      </c>
      <c r="Q17" s="414">
        <f t="shared" si="13"/>
        <v>0.13999999999999999</v>
      </c>
      <c r="R17" s="415">
        <f t="shared" si="14"/>
        <v>0.66666666666666674</v>
      </c>
      <c r="S17" s="2" t="s">
        <v>57</v>
      </c>
    </row>
    <row r="18" spans="1:19">
      <c r="A18" s="487" t="s">
        <v>223</v>
      </c>
      <c r="B18" s="403" t="s">
        <v>227</v>
      </c>
      <c r="C18" s="455">
        <v>1968</v>
      </c>
      <c r="D18" s="488">
        <v>42555800</v>
      </c>
      <c r="E18" s="406" t="s">
        <v>24</v>
      </c>
      <c r="F18" s="406"/>
      <c r="G18" s="402" t="s">
        <v>19</v>
      </c>
      <c r="H18" s="489">
        <v>20</v>
      </c>
      <c r="I18" s="489">
        <v>1.1000000000000001</v>
      </c>
      <c r="J18" s="402" t="s">
        <v>191</v>
      </c>
      <c r="K18" s="408" t="s">
        <v>16</v>
      </c>
      <c r="L18" s="490" t="s">
        <v>233</v>
      </c>
      <c r="M18" s="456" t="s">
        <v>234</v>
      </c>
      <c r="N18" s="411" t="s">
        <v>235</v>
      </c>
      <c r="O18" s="491"/>
      <c r="P18" s="413">
        <v>0.1</v>
      </c>
      <c r="Q18" s="414">
        <f t="shared" si="13"/>
        <v>6.9999999999999993E-2</v>
      </c>
      <c r="R18" s="415">
        <v>1</v>
      </c>
      <c r="S18" s="2" t="s">
        <v>57</v>
      </c>
    </row>
    <row r="19" spans="1:19">
      <c r="A19" s="487" t="s">
        <v>223</v>
      </c>
      <c r="B19" s="403" t="s">
        <v>227</v>
      </c>
      <c r="C19" s="455">
        <v>1984</v>
      </c>
      <c r="D19" s="488">
        <v>86668000</v>
      </c>
      <c r="E19" s="406" t="s">
        <v>78</v>
      </c>
      <c r="F19" s="406"/>
      <c r="G19" s="402" t="s">
        <v>19</v>
      </c>
      <c r="H19" s="489">
        <v>20</v>
      </c>
      <c r="I19" s="489">
        <v>1.1000000000000001</v>
      </c>
      <c r="J19" s="402" t="s">
        <v>191</v>
      </c>
      <c r="K19" s="408" t="s">
        <v>16</v>
      </c>
      <c r="L19" s="490" t="s">
        <v>233</v>
      </c>
      <c r="M19" s="456" t="s">
        <v>234</v>
      </c>
      <c r="N19" s="411" t="s">
        <v>235</v>
      </c>
      <c r="O19" s="491"/>
      <c r="P19" s="413">
        <v>0.15</v>
      </c>
      <c r="Q19" s="414">
        <f t="shared" si="13"/>
        <v>0.105</v>
      </c>
      <c r="R19" s="415">
        <v>1</v>
      </c>
      <c r="S19" s="2" t="s">
        <v>57</v>
      </c>
    </row>
    <row r="20" spans="1:19">
      <c r="A20" s="474" t="s">
        <v>223</v>
      </c>
      <c r="B20" s="475" t="s">
        <v>231</v>
      </c>
      <c r="C20" s="476">
        <v>1959</v>
      </c>
      <c r="D20" s="477">
        <v>46726000</v>
      </c>
      <c r="E20" s="478" t="s">
        <v>24</v>
      </c>
      <c r="F20" s="478"/>
      <c r="G20" s="479" t="s">
        <v>19</v>
      </c>
      <c r="H20" s="480">
        <v>22.5</v>
      </c>
      <c r="I20" s="480">
        <v>4.2</v>
      </c>
      <c r="J20" s="479" t="s">
        <v>178</v>
      </c>
      <c r="K20" s="481" t="s">
        <v>16</v>
      </c>
      <c r="L20" s="482" t="s">
        <v>228</v>
      </c>
      <c r="M20" s="483" t="s">
        <v>229</v>
      </c>
      <c r="N20" s="483" t="s">
        <v>230</v>
      </c>
      <c r="O20" s="484"/>
      <c r="P20" s="401">
        <v>0.15</v>
      </c>
      <c r="Q20" s="485">
        <f t="shared" ref="Q20" si="15">0.7*P20</f>
        <v>0.105</v>
      </c>
      <c r="R20" s="486">
        <f t="shared" ref="R20" si="16">(P20/0.3)</f>
        <v>0.5</v>
      </c>
      <c r="S20" s="2" t="s">
        <v>57</v>
      </c>
    </row>
    <row r="21" spans="1:19">
      <c r="A21" s="474" t="s">
        <v>223</v>
      </c>
      <c r="B21" s="475" t="s">
        <v>231</v>
      </c>
      <c r="C21" s="476">
        <v>1959</v>
      </c>
      <c r="D21" s="477">
        <v>46726000</v>
      </c>
      <c r="E21" s="478" t="s">
        <v>24</v>
      </c>
      <c r="F21" s="478"/>
      <c r="G21" s="479" t="s">
        <v>19</v>
      </c>
      <c r="H21" s="480">
        <v>22.5</v>
      </c>
      <c r="I21" s="480">
        <v>4.2</v>
      </c>
      <c r="J21" s="479" t="s">
        <v>178</v>
      </c>
      <c r="K21" s="481" t="s">
        <v>16</v>
      </c>
      <c r="L21" s="482" t="s">
        <v>228</v>
      </c>
      <c r="M21" s="483" t="s">
        <v>229</v>
      </c>
      <c r="N21" s="483" t="s">
        <v>230</v>
      </c>
      <c r="O21" s="484"/>
      <c r="P21" s="401">
        <v>0.15</v>
      </c>
      <c r="Q21" s="485">
        <f t="shared" ref="Q21" si="17">0.7*P21</f>
        <v>0.105</v>
      </c>
      <c r="R21" s="486">
        <f t="shared" ref="R21" si="18">(P21/0.3)</f>
        <v>0.5</v>
      </c>
      <c r="S21" s="2" t="s">
        <v>59</v>
      </c>
    </row>
    <row r="22" spans="1:19">
      <c r="A22" s="474" t="s">
        <v>223</v>
      </c>
      <c r="B22" s="475" t="s">
        <v>231</v>
      </c>
      <c r="C22" s="476">
        <v>1959</v>
      </c>
      <c r="D22" s="477">
        <v>46726000</v>
      </c>
      <c r="E22" s="478" t="s">
        <v>24</v>
      </c>
      <c r="F22" s="478"/>
      <c r="G22" s="479" t="s">
        <v>19</v>
      </c>
      <c r="H22" s="480">
        <v>22.5</v>
      </c>
      <c r="I22" s="480">
        <v>4.2</v>
      </c>
      <c r="J22" s="479" t="s">
        <v>178</v>
      </c>
      <c r="K22" s="481" t="s">
        <v>16</v>
      </c>
      <c r="L22" s="482" t="s">
        <v>228</v>
      </c>
      <c r="M22" s="483" t="s">
        <v>229</v>
      </c>
      <c r="N22" s="483" t="s">
        <v>230</v>
      </c>
      <c r="O22" s="484"/>
      <c r="P22" s="401">
        <v>0.15</v>
      </c>
      <c r="Q22" s="485">
        <f t="shared" ref="Q22" si="19">0.7*P22</f>
        <v>0.105</v>
      </c>
      <c r="R22" s="486">
        <f t="shared" ref="R22" si="20">(P22/0.3)</f>
        <v>0.5</v>
      </c>
      <c r="S22" s="2" t="s">
        <v>58</v>
      </c>
    </row>
    <row r="23" spans="1:19">
      <c r="A23" s="474" t="s">
        <v>223</v>
      </c>
      <c r="B23" s="475" t="s">
        <v>231</v>
      </c>
      <c r="C23" s="476">
        <v>1959</v>
      </c>
      <c r="D23" s="477">
        <v>46726000</v>
      </c>
      <c r="E23" s="478" t="s">
        <v>24</v>
      </c>
      <c r="F23" s="478"/>
      <c r="G23" s="479" t="s">
        <v>19</v>
      </c>
      <c r="H23" s="480">
        <v>22.5</v>
      </c>
      <c r="I23" s="480">
        <v>4.2</v>
      </c>
      <c r="J23" s="479" t="s">
        <v>178</v>
      </c>
      <c r="K23" s="481" t="s">
        <v>16</v>
      </c>
      <c r="L23" s="482" t="s">
        <v>228</v>
      </c>
      <c r="M23" s="483" t="s">
        <v>229</v>
      </c>
      <c r="N23" s="483" t="s">
        <v>230</v>
      </c>
      <c r="O23" s="484"/>
      <c r="P23" s="401">
        <v>0.15</v>
      </c>
      <c r="Q23" s="485">
        <f t="shared" ref="Q23" si="21">0.7*P23</f>
        <v>0.105</v>
      </c>
      <c r="R23" s="486">
        <f t="shared" ref="R23" si="22">(P23/0.3)</f>
        <v>0.5</v>
      </c>
      <c r="S23" s="2" t="s">
        <v>69</v>
      </c>
    </row>
    <row r="24" spans="1:19">
      <c r="A24" s="474" t="s">
        <v>223</v>
      </c>
      <c r="B24" s="475" t="s">
        <v>231</v>
      </c>
      <c r="C24" s="476">
        <v>1960</v>
      </c>
      <c r="D24" s="477">
        <v>46111000</v>
      </c>
      <c r="E24" s="478" t="s">
        <v>24</v>
      </c>
      <c r="F24" s="478"/>
      <c r="G24" s="479" t="s">
        <v>19</v>
      </c>
      <c r="H24" s="480">
        <v>22.5</v>
      </c>
      <c r="I24" s="480">
        <v>4.2</v>
      </c>
      <c r="J24" s="479" t="s">
        <v>178</v>
      </c>
      <c r="K24" s="481" t="s">
        <v>16</v>
      </c>
      <c r="L24" s="482" t="s">
        <v>228</v>
      </c>
      <c r="M24" s="483" t="s">
        <v>229</v>
      </c>
      <c r="N24" s="483" t="s">
        <v>230</v>
      </c>
      <c r="O24" s="484"/>
      <c r="P24" s="401">
        <v>0.25</v>
      </c>
      <c r="Q24" s="485">
        <f t="shared" ref="Q24" si="23">0.7*P24</f>
        <v>0.17499999999999999</v>
      </c>
      <c r="R24" s="486">
        <f t="shared" ref="R24" si="24">(P24/0.3)</f>
        <v>0.83333333333333337</v>
      </c>
      <c r="S24" s="2" t="s">
        <v>57</v>
      </c>
    </row>
    <row r="25" spans="1:19">
      <c r="A25" s="474" t="s">
        <v>223</v>
      </c>
      <c r="B25" s="475" t="s">
        <v>231</v>
      </c>
      <c r="C25" s="476">
        <v>1960</v>
      </c>
      <c r="D25" s="477">
        <v>46111000</v>
      </c>
      <c r="E25" s="478" t="s">
        <v>24</v>
      </c>
      <c r="F25" s="478"/>
      <c r="G25" s="479" t="s">
        <v>19</v>
      </c>
      <c r="H25" s="480">
        <v>22.5</v>
      </c>
      <c r="I25" s="480">
        <v>4.2</v>
      </c>
      <c r="J25" s="479" t="s">
        <v>178</v>
      </c>
      <c r="K25" s="481" t="s">
        <v>16</v>
      </c>
      <c r="L25" s="482" t="s">
        <v>228</v>
      </c>
      <c r="M25" s="483" t="s">
        <v>229</v>
      </c>
      <c r="N25" s="483" t="s">
        <v>230</v>
      </c>
      <c r="O25" s="484"/>
      <c r="P25" s="401">
        <v>0.25</v>
      </c>
      <c r="Q25" s="485">
        <f t="shared" si="0"/>
        <v>0.17499999999999999</v>
      </c>
      <c r="R25" s="486">
        <f t="shared" si="1"/>
        <v>0.83333333333333337</v>
      </c>
      <c r="S25" s="2" t="s">
        <v>59</v>
      </c>
    </row>
    <row r="26" spans="1:19">
      <c r="A26" s="474" t="s">
        <v>223</v>
      </c>
      <c r="B26" s="475" t="s">
        <v>231</v>
      </c>
      <c r="C26" s="476">
        <v>1960</v>
      </c>
      <c r="D26" s="477">
        <v>46111000</v>
      </c>
      <c r="E26" s="478" t="s">
        <v>24</v>
      </c>
      <c r="F26" s="478"/>
      <c r="G26" s="479" t="s">
        <v>19</v>
      </c>
      <c r="H26" s="480">
        <v>22.5</v>
      </c>
      <c r="I26" s="480">
        <v>4.2</v>
      </c>
      <c r="J26" s="479" t="s">
        <v>178</v>
      </c>
      <c r="K26" s="481" t="s">
        <v>16</v>
      </c>
      <c r="L26" s="482" t="s">
        <v>228</v>
      </c>
      <c r="M26" s="483" t="s">
        <v>229</v>
      </c>
      <c r="N26" s="483" t="s">
        <v>230</v>
      </c>
      <c r="O26" s="484"/>
      <c r="P26" s="401">
        <v>0.25</v>
      </c>
      <c r="Q26" s="485">
        <f t="shared" ref="Q26" si="25">0.7*P26</f>
        <v>0.17499999999999999</v>
      </c>
      <c r="R26" s="486">
        <f t="shared" ref="R26" si="26">(P26/0.3)</f>
        <v>0.83333333333333337</v>
      </c>
      <c r="S26" s="2" t="s">
        <v>58</v>
      </c>
    </row>
    <row r="27" spans="1:19">
      <c r="A27" s="474" t="s">
        <v>223</v>
      </c>
      <c r="B27" s="475" t="s">
        <v>231</v>
      </c>
      <c r="C27" s="476">
        <v>1961</v>
      </c>
      <c r="D27" s="477">
        <v>51115000</v>
      </c>
      <c r="E27" s="478" t="s">
        <v>24</v>
      </c>
      <c r="F27" s="478"/>
      <c r="G27" s="479" t="s">
        <v>19</v>
      </c>
      <c r="H27" s="480">
        <v>22.5</v>
      </c>
      <c r="I27" s="480">
        <v>4.2</v>
      </c>
      <c r="J27" s="479" t="s">
        <v>178</v>
      </c>
      <c r="K27" s="481" t="s">
        <v>16</v>
      </c>
      <c r="L27" s="482" t="s">
        <v>228</v>
      </c>
      <c r="M27" s="483" t="s">
        <v>229</v>
      </c>
      <c r="N27" s="483" t="s">
        <v>230</v>
      </c>
      <c r="O27" s="484"/>
      <c r="P27" s="401">
        <v>0.25</v>
      </c>
      <c r="Q27" s="485">
        <f>0.7*P27</f>
        <v>0.17499999999999999</v>
      </c>
      <c r="R27" s="486">
        <v>1</v>
      </c>
      <c r="S27" s="2" t="s">
        <v>57</v>
      </c>
    </row>
    <row r="28" spans="1:19">
      <c r="A28" s="474" t="s">
        <v>223</v>
      </c>
      <c r="B28" s="475" t="s">
        <v>231</v>
      </c>
      <c r="C28" s="476">
        <v>1966</v>
      </c>
      <c r="D28" s="477">
        <v>18688000</v>
      </c>
      <c r="E28" s="478" t="s">
        <v>24</v>
      </c>
      <c r="F28" s="478"/>
      <c r="G28" s="479" t="s">
        <v>19</v>
      </c>
      <c r="H28" s="480">
        <v>22.5</v>
      </c>
      <c r="I28" s="480">
        <v>4.2</v>
      </c>
      <c r="J28" s="479" t="s">
        <v>178</v>
      </c>
      <c r="K28" s="481" t="s">
        <v>16</v>
      </c>
      <c r="L28" s="482" t="s">
        <v>228</v>
      </c>
      <c r="M28" s="483" t="s">
        <v>229</v>
      </c>
      <c r="N28" s="483" t="s">
        <v>230</v>
      </c>
      <c r="O28" s="484"/>
      <c r="P28" s="401">
        <v>0.25</v>
      </c>
      <c r="Q28" s="485">
        <f t="shared" si="0"/>
        <v>0.17499999999999999</v>
      </c>
      <c r="R28" s="486">
        <f t="shared" si="1"/>
        <v>0.83333333333333337</v>
      </c>
      <c r="S28" s="2" t="s">
        <v>57</v>
      </c>
    </row>
    <row r="29" spans="1:19">
      <c r="A29" s="474" t="s">
        <v>223</v>
      </c>
      <c r="B29" s="475" t="s">
        <v>231</v>
      </c>
      <c r="C29" s="476">
        <v>1968</v>
      </c>
      <c r="D29" s="477">
        <v>30877000</v>
      </c>
      <c r="E29" s="478" t="s">
        <v>24</v>
      </c>
      <c r="F29" s="478"/>
      <c r="G29" s="479" t="s">
        <v>19</v>
      </c>
      <c r="H29" s="480">
        <v>22.5</v>
      </c>
      <c r="I29" s="480">
        <v>4.2</v>
      </c>
      <c r="J29" s="479" t="s">
        <v>178</v>
      </c>
      <c r="K29" s="481" t="s">
        <v>16</v>
      </c>
      <c r="L29" s="482" t="s">
        <v>228</v>
      </c>
      <c r="M29" s="483" t="s">
        <v>229</v>
      </c>
      <c r="N29" s="483" t="s">
        <v>230</v>
      </c>
      <c r="O29" s="484"/>
      <c r="P29" s="401">
        <v>0.25</v>
      </c>
      <c r="Q29" s="485">
        <f t="shared" si="0"/>
        <v>0.17499999999999999</v>
      </c>
      <c r="R29" s="486">
        <f t="shared" si="1"/>
        <v>0.83333333333333337</v>
      </c>
      <c r="S29" s="2" t="s">
        <v>57</v>
      </c>
    </row>
    <row r="30" spans="1:19">
      <c r="A30" s="474" t="s">
        <v>223</v>
      </c>
      <c r="B30" s="475" t="s">
        <v>231</v>
      </c>
      <c r="C30" s="476">
        <v>1970</v>
      </c>
      <c r="D30" s="477">
        <v>10779000</v>
      </c>
      <c r="E30" s="478" t="s">
        <v>24</v>
      </c>
      <c r="F30" s="478"/>
      <c r="G30" s="479" t="s">
        <v>19</v>
      </c>
      <c r="H30" s="480">
        <v>22.5</v>
      </c>
      <c r="I30" s="480">
        <v>4.2</v>
      </c>
      <c r="J30" s="479" t="s">
        <v>178</v>
      </c>
      <c r="K30" s="481" t="s">
        <v>16</v>
      </c>
      <c r="L30" s="482" t="s">
        <v>228</v>
      </c>
      <c r="M30" s="483" t="s">
        <v>229</v>
      </c>
      <c r="N30" s="483" t="s">
        <v>230</v>
      </c>
      <c r="O30" s="484"/>
      <c r="P30" s="401">
        <v>0.2</v>
      </c>
      <c r="Q30" s="485">
        <f>0.7*P30</f>
        <v>0.13999999999999999</v>
      </c>
      <c r="R30" s="486">
        <f>(P30/0.3)</f>
        <v>0.66666666666666674</v>
      </c>
      <c r="S30" s="2" t="s">
        <v>57</v>
      </c>
    </row>
    <row r="31" spans="1:19">
      <c r="A31" s="474" t="s">
        <v>223</v>
      </c>
      <c r="B31" s="475" t="s">
        <v>231</v>
      </c>
      <c r="C31" s="476">
        <v>1970</v>
      </c>
      <c r="D31" s="477">
        <v>10779000</v>
      </c>
      <c r="E31" s="478" t="s">
        <v>24</v>
      </c>
      <c r="F31" s="478"/>
      <c r="G31" s="479" t="s">
        <v>19</v>
      </c>
      <c r="H31" s="480">
        <v>22.5</v>
      </c>
      <c r="I31" s="480">
        <v>4.2</v>
      </c>
      <c r="J31" s="479" t="s">
        <v>178</v>
      </c>
      <c r="K31" s="481" t="s">
        <v>16</v>
      </c>
      <c r="L31" s="482" t="s">
        <v>228</v>
      </c>
      <c r="M31" s="483" t="s">
        <v>229</v>
      </c>
      <c r="N31" s="483" t="s">
        <v>230</v>
      </c>
      <c r="O31" s="484"/>
      <c r="P31" s="401">
        <v>0.2</v>
      </c>
      <c r="Q31" s="485">
        <f>0.7*P31</f>
        <v>0.13999999999999999</v>
      </c>
      <c r="R31" s="486">
        <f>(P31/0.3)</f>
        <v>0.66666666666666674</v>
      </c>
      <c r="S31" s="2" t="s">
        <v>59</v>
      </c>
    </row>
    <row r="32" spans="1:19">
      <c r="A32" s="474" t="s">
        <v>223</v>
      </c>
      <c r="B32" s="475" t="s">
        <v>232</v>
      </c>
      <c r="C32" s="476">
        <v>1972</v>
      </c>
      <c r="D32" s="477">
        <v>54655000</v>
      </c>
      <c r="E32" s="478" t="s">
        <v>24</v>
      </c>
      <c r="F32" s="478"/>
      <c r="G32" s="479" t="s">
        <v>19</v>
      </c>
      <c r="H32" s="480">
        <v>22.5</v>
      </c>
      <c r="I32" s="480">
        <v>4.2</v>
      </c>
      <c r="J32" s="479" t="s">
        <v>178</v>
      </c>
      <c r="K32" s="481" t="s">
        <v>16</v>
      </c>
      <c r="L32" s="482" t="s">
        <v>228</v>
      </c>
      <c r="M32" s="483" t="s">
        <v>229</v>
      </c>
      <c r="N32" s="483" t="s">
        <v>230</v>
      </c>
      <c r="O32" s="484"/>
      <c r="P32" s="401">
        <v>0.2</v>
      </c>
      <c r="Q32" s="485">
        <f>0.7*P32</f>
        <v>0.13999999999999999</v>
      </c>
      <c r="R32" s="486">
        <f>(P32/0.3)</f>
        <v>0.66666666666666674</v>
      </c>
      <c r="S32" s="2" t="s">
        <v>57</v>
      </c>
    </row>
    <row r="33" spans="1:19">
      <c r="A33" s="474" t="s">
        <v>223</v>
      </c>
      <c r="B33" s="475" t="s">
        <v>231</v>
      </c>
      <c r="C33" s="476">
        <v>1974</v>
      </c>
      <c r="D33" s="477">
        <v>43789000</v>
      </c>
      <c r="E33" s="478" t="s">
        <v>24</v>
      </c>
      <c r="F33" s="478"/>
      <c r="G33" s="479" t="s">
        <v>19</v>
      </c>
      <c r="H33" s="480">
        <v>22.5</v>
      </c>
      <c r="I33" s="480">
        <v>4.2</v>
      </c>
      <c r="J33" s="479" t="s">
        <v>178</v>
      </c>
      <c r="K33" s="481" t="s">
        <v>16</v>
      </c>
      <c r="L33" s="482" t="s">
        <v>228</v>
      </c>
      <c r="M33" s="483" t="s">
        <v>229</v>
      </c>
      <c r="N33" s="483" t="s">
        <v>230</v>
      </c>
      <c r="O33" s="484"/>
      <c r="P33" s="401">
        <v>0.2</v>
      </c>
      <c r="Q33" s="485">
        <f>0.7*P33</f>
        <v>0.13999999999999999</v>
      </c>
      <c r="R33" s="486">
        <f>(P33/0.3)</f>
        <v>0.66666666666666674</v>
      </c>
      <c r="S33" s="2" t="s">
        <v>57</v>
      </c>
    </row>
    <row r="34" spans="1:19">
      <c r="A34" s="474" t="s">
        <v>223</v>
      </c>
      <c r="B34" s="475" t="s">
        <v>231</v>
      </c>
      <c r="C34" s="476">
        <v>1974</v>
      </c>
      <c r="D34" s="477">
        <v>43789000</v>
      </c>
      <c r="E34" s="478" t="s">
        <v>24</v>
      </c>
      <c r="F34" s="478"/>
      <c r="G34" s="479" t="s">
        <v>19</v>
      </c>
      <c r="H34" s="480">
        <v>22.5</v>
      </c>
      <c r="I34" s="480">
        <v>4.2</v>
      </c>
      <c r="J34" s="479" t="s">
        <v>178</v>
      </c>
      <c r="K34" s="481" t="s">
        <v>16</v>
      </c>
      <c r="L34" s="482" t="s">
        <v>228</v>
      </c>
      <c r="M34" s="483" t="s">
        <v>229</v>
      </c>
      <c r="N34" s="483" t="s">
        <v>230</v>
      </c>
      <c r="O34" s="484"/>
      <c r="P34" s="401">
        <v>0.2</v>
      </c>
      <c r="Q34" s="485">
        <f>0.7*P34</f>
        <v>0.13999999999999999</v>
      </c>
      <c r="R34" s="486">
        <f>(P34/0.3)</f>
        <v>0.66666666666666674</v>
      </c>
      <c r="S34" s="2" t="s">
        <v>59</v>
      </c>
    </row>
    <row r="35" spans="1:19">
      <c r="A35" s="474" t="s">
        <v>223</v>
      </c>
      <c r="B35" s="475" t="s">
        <v>231</v>
      </c>
      <c r="C35" s="476">
        <v>1977</v>
      </c>
      <c r="D35" s="477">
        <v>19628000</v>
      </c>
      <c r="E35" s="478" t="s">
        <v>24</v>
      </c>
      <c r="F35" s="478"/>
      <c r="G35" s="479" t="s">
        <v>19</v>
      </c>
      <c r="H35" s="480">
        <v>22.5</v>
      </c>
      <c r="I35" s="480">
        <v>4.2</v>
      </c>
      <c r="J35" s="479" t="s">
        <v>178</v>
      </c>
      <c r="K35" s="481" t="s">
        <v>16</v>
      </c>
      <c r="L35" s="482" t="s">
        <v>228</v>
      </c>
      <c r="M35" s="483" t="s">
        <v>229</v>
      </c>
      <c r="N35" s="483" t="s">
        <v>230</v>
      </c>
      <c r="O35" s="484"/>
      <c r="P35" s="401">
        <v>0.15</v>
      </c>
      <c r="Q35" s="485">
        <f t="shared" si="0"/>
        <v>0.105</v>
      </c>
      <c r="R35" s="486">
        <f t="shared" si="1"/>
        <v>0.5</v>
      </c>
      <c r="S35" s="2" t="s">
        <v>59</v>
      </c>
    </row>
    <row r="36" spans="1:19">
      <c r="A36" s="474" t="s">
        <v>223</v>
      </c>
      <c r="B36" s="475" t="s">
        <v>231</v>
      </c>
      <c r="C36" s="476">
        <v>1979</v>
      </c>
      <c r="D36" s="477">
        <v>64846000</v>
      </c>
      <c r="E36" s="478" t="s">
        <v>17</v>
      </c>
      <c r="F36" s="478"/>
      <c r="G36" s="479" t="s">
        <v>19</v>
      </c>
      <c r="H36" s="480">
        <v>22.5</v>
      </c>
      <c r="I36" s="480">
        <v>4.2</v>
      </c>
      <c r="J36" s="479" t="s">
        <v>178</v>
      </c>
      <c r="K36" s="481" t="s">
        <v>16</v>
      </c>
      <c r="L36" s="482" t="s">
        <v>228</v>
      </c>
      <c r="M36" s="483" t="s">
        <v>229</v>
      </c>
      <c r="N36" s="483" t="s">
        <v>230</v>
      </c>
      <c r="O36" s="484"/>
      <c r="P36" s="401">
        <v>0.15</v>
      </c>
      <c r="Q36" s="485">
        <f t="shared" ref="Q36" si="27">0.7*P36</f>
        <v>0.105</v>
      </c>
      <c r="R36" s="486">
        <f t="shared" ref="R36" si="28">(P36/0.3)</f>
        <v>0.5</v>
      </c>
      <c r="S36" s="2" t="s">
        <v>57</v>
      </c>
    </row>
    <row r="37" spans="1:19">
      <c r="A37" s="474" t="s">
        <v>223</v>
      </c>
      <c r="B37" s="475" t="s">
        <v>231</v>
      </c>
      <c r="C37" s="476">
        <v>1979</v>
      </c>
      <c r="D37" s="477">
        <v>64846000</v>
      </c>
      <c r="E37" s="478" t="s">
        <v>17</v>
      </c>
      <c r="F37" s="478"/>
      <c r="G37" s="479" t="s">
        <v>19</v>
      </c>
      <c r="H37" s="480">
        <v>22.5</v>
      </c>
      <c r="I37" s="480">
        <v>4.2</v>
      </c>
      <c r="J37" s="479" t="s">
        <v>178</v>
      </c>
      <c r="K37" s="481" t="s">
        <v>16</v>
      </c>
      <c r="L37" s="482" t="s">
        <v>228</v>
      </c>
      <c r="M37" s="483" t="s">
        <v>229</v>
      </c>
      <c r="N37" s="483" t="s">
        <v>230</v>
      </c>
      <c r="O37" s="484"/>
      <c r="P37" s="401">
        <v>0.15</v>
      </c>
      <c r="Q37" s="485">
        <f t="shared" si="0"/>
        <v>0.105</v>
      </c>
      <c r="R37" s="486">
        <f t="shared" si="1"/>
        <v>0.5</v>
      </c>
      <c r="S37" s="2" t="s">
        <v>59</v>
      </c>
    </row>
    <row r="38" spans="1:19">
      <c r="A38" s="474" t="s">
        <v>223</v>
      </c>
      <c r="B38" s="475" t="s">
        <v>231</v>
      </c>
      <c r="C38" s="476">
        <v>1979</v>
      </c>
      <c r="D38" s="477">
        <v>64846000</v>
      </c>
      <c r="E38" s="478" t="s">
        <v>24</v>
      </c>
      <c r="F38" s="478"/>
      <c r="G38" s="479" t="s">
        <v>19</v>
      </c>
      <c r="H38" s="480">
        <v>22.5</v>
      </c>
      <c r="I38" s="480">
        <v>4.2</v>
      </c>
      <c r="J38" s="479" t="s">
        <v>178</v>
      </c>
      <c r="K38" s="481" t="s">
        <v>16</v>
      </c>
      <c r="L38" s="482" t="s">
        <v>228</v>
      </c>
      <c r="M38" s="483" t="s">
        <v>229</v>
      </c>
      <c r="N38" s="483" t="s">
        <v>230</v>
      </c>
      <c r="O38" s="484"/>
      <c r="P38" s="401">
        <v>0.15</v>
      </c>
      <c r="Q38" s="485">
        <f t="shared" ref="Q38:Q41" si="29">0.7*P38</f>
        <v>0.105</v>
      </c>
      <c r="R38" s="486">
        <f t="shared" ref="R38" si="30">(P38/0.3)</f>
        <v>0.5</v>
      </c>
      <c r="S38" s="2" t="s">
        <v>58</v>
      </c>
    </row>
    <row r="39" spans="1:19">
      <c r="A39" s="474" t="s">
        <v>223</v>
      </c>
      <c r="B39" s="475" t="s">
        <v>231</v>
      </c>
      <c r="C39" s="476">
        <v>1981</v>
      </c>
      <c r="D39" s="477">
        <v>37551000</v>
      </c>
      <c r="E39" s="478" t="s">
        <v>24</v>
      </c>
      <c r="F39" s="478"/>
      <c r="G39" s="479" t="s">
        <v>19</v>
      </c>
      <c r="H39" s="480">
        <v>22.5</v>
      </c>
      <c r="I39" s="480">
        <v>4.2</v>
      </c>
      <c r="J39" s="479" t="s">
        <v>178</v>
      </c>
      <c r="K39" s="481" t="s">
        <v>16</v>
      </c>
      <c r="L39" s="482" t="s">
        <v>228</v>
      </c>
      <c r="M39" s="483" t="s">
        <v>229</v>
      </c>
      <c r="N39" s="483" t="s">
        <v>230</v>
      </c>
      <c r="O39" s="484"/>
      <c r="P39" s="401">
        <v>0.1</v>
      </c>
      <c r="Q39" s="485">
        <f t="shared" ref="Q39" si="31">0.7*P39</f>
        <v>6.9999999999999993E-2</v>
      </c>
      <c r="R39" s="486">
        <v>1</v>
      </c>
      <c r="S39" s="2" t="s">
        <v>57</v>
      </c>
    </row>
    <row r="40" spans="1:19">
      <c r="A40" s="474" t="s">
        <v>223</v>
      </c>
      <c r="B40" s="475" t="s">
        <v>231</v>
      </c>
      <c r="C40" s="476">
        <v>1981</v>
      </c>
      <c r="D40" s="477">
        <v>37551000</v>
      </c>
      <c r="E40" s="478" t="s">
        <v>24</v>
      </c>
      <c r="F40" s="478"/>
      <c r="G40" s="479" t="s">
        <v>19</v>
      </c>
      <c r="H40" s="480">
        <v>22.5</v>
      </c>
      <c r="I40" s="480">
        <v>4.2</v>
      </c>
      <c r="J40" s="479" t="s">
        <v>178</v>
      </c>
      <c r="K40" s="481" t="s">
        <v>16</v>
      </c>
      <c r="L40" s="482" t="s">
        <v>228</v>
      </c>
      <c r="M40" s="483" t="s">
        <v>229</v>
      </c>
      <c r="N40" s="483" t="s">
        <v>230</v>
      </c>
      <c r="O40" s="484"/>
      <c r="P40" s="401">
        <v>0.1</v>
      </c>
      <c r="Q40" s="485">
        <f t="shared" si="29"/>
        <v>6.9999999999999993E-2</v>
      </c>
      <c r="R40" s="486">
        <v>1</v>
      </c>
      <c r="S40" s="2" t="s">
        <v>59</v>
      </c>
    </row>
    <row r="41" spans="1:19">
      <c r="A41" s="474" t="s">
        <v>223</v>
      </c>
      <c r="B41" s="475" t="s">
        <v>232</v>
      </c>
      <c r="C41" s="476">
        <v>1982</v>
      </c>
      <c r="D41" s="477">
        <v>30000000</v>
      </c>
      <c r="E41" s="478" t="s">
        <v>24</v>
      </c>
      <c r="F41" s="478"/>
      <c r="G41" s="479" t="s">
        <v>19</v>
      </c>
      <c r="H41" s="480">
        <v>22.5</v>
      </c>
      <c r="I41" s="480">
        <v>4.2</v>
      </c>
      <c r="J41" s="479" t="s">
        <v>178</v>
      </c>
      <c r="K41" s="481" t="s">
        <v>16</v>
      </c>
      <c r="L41" s="482" t="s">
        <v>228</v>
      </c>
      <c r="M41" s="483" t="s">
        <v>229</v>
      </c>
      <c r="N41" s="483" t="s">
        <v>230</v>
      </c>
      <c r="O41" s="484"/>
      <c r="P41" s="401">
        <v>0.1</v>
      </c>
      <c r="Q41" s="485">
        <f t="shared" si="29"/>
        <v>6.9999999999999993E-2</v>
      </c>
      <c r="R41" s="486">
        <v>1</v>
      </c>
      <c r="S41" s="2" t="s">
        <v>57</v>
      </c>
    </row>
    <row r="42" spans="1:19">
      <c r="A42" s="474" t="s">
        <v>223</v>
      </c>
      <c r="B42" s="475" t="s">
        <v>231</v>
      </c>
      <c r="C42" s="476">
        <v>1983</v>
      </c>
      <c r="D42" s="477">
        <v>38251000</v>
      </c>
      <c r="E42" s="478" t="s">
        <v>24</v>
      </c>
      <c r="F42" s="478"/>
      <c r="G42" s="479" t="s">
        <v>19</v>
      </c>
      <c r="H42" s="480">
        <v>22.5</v>
      </c>
      <c r="I42" s="480">
        <v>4.2</v>
      </c>
      <c r="J42" s="479" t="s">
        <v>178</v>
      </c>
      <c r="K42" s="481" t="s">
        <v>16</v>
      </c>
      <c r="L42" s="482" t="s">
        <v>228</v>
      </c>
      <c r="M42" s="483" t="s">
        <v>229</v>
      </c>
      <c r="N42" s="483" t="s">
        <v>230</v>
      </c>
      <c r="O42" s="484"/>
      <c r="P42" s="401">
        <v>0.1</v>
      </c>
      <c r="Q42" s="485">
        <f t="shared" si="0"/>
        <v>6.9999999999999993E-2</v>
      </c>
      <c r="R42" s="486">
        <v>1</v>
      </c>
      <c r="S42" s="2" t="s">
        <v>57</v>
      </c>
    </row>
    <row r="43" spans="1:19">
      <c r="A43" s="474" t="s">
        <v>223</v>
      </c>
      <c r="B43" s="475" t="s">
        <v>231</v>
      </c>
      <c r="C43" s="476">
        <v>1983</v>
      </c>
      <c r="D43" s="477">
        <v>38251000</v>
      </c>
      <c r="E43" s="478" t="s">
        <v>17</v>
      </c>
      <c r="F43" s="478"/>
      <c r="G43" s="479" t="s">
        <v>19</v>
      </c>
      <c r="H43" s="480">
        <v>22.5</v>
      </c>
      <c r="I43" s="480">
        <v>4.2</v>
      </c>
      <c r="J43" s="479" t="s">
        <v>178</v>
      </c>
      <c r="K43" s="481" t="s">
        <v>16</v>
      </c>
      <c r="L43" s="482" t="s">
        <v>228</v>
      </c>
      <c r="M43" s="483" t="s">
        <v>229</v>
      </c>
      <c r="N43" s="483" t="s">
        <v>230</v>
      </c>
      <c r="O43" s="484"/>
      <c r="P43" s="401">
        <v>0.15</v>
      </c>
      <c r="Q43" s="485">
        <f t="shared" ref="Q43" si="32">0.7*P43</f>
        <v>0.105</v>
      </c>
      <c r="R43" s="486">
        <v>1</v>
      </c>
      <c r="S43" s="2" t="s">
        <v>59</v>
      </c>
    </row>
    <row r="44" spans="1:19">
      <c r="A44" s="474" t="s">
        <v>223</v>
      </c>
      <c r="B44" s="475" t="s">
        <v>231</v>
      </c>
      <c r="C44" s="476">
        <v>1983</v>
      </c>
      <c r="D44" s="477">
        <v>38251000</v>
      </c>
      <c r="E44" s="478" t="s">
        <v>17</v>
      </c>
      <c r="F44" s="478"/>
      <c r="G44" s="479" t="s">
        <v>19</v>
      </c>
      <c r="H44" s="480">
        <v>22.5</v>
      </c>
      <c r="I44" s="480">
        <v>4.2</v>
      </c>
      <c r="J44" s="479" t="s">
        <v>178</v>
      </c>
      <c r="K44" s="481" t="s">
        <v>16</v>
      </c>
      <c r="L44" s="482" t="s">
        <v>228</v>
      </c>
      <c r="M44" s="483" t="s">
        <v>229</v>
      </c>
      <c r="N44" s="483" t="s">
        <v>230</v>
      </c>
      <c r="O44" s="484"/>
      <c r="P44" s="401">
        <v>0.15</v>
      </c>
      <c r="Q44" s="485">
        <f t="shared" ref="Q44" si="33">0.7*P44</f>
        <v>0.105</v>
      </c>
      <c r="R44" s="486">
        <v>1</v>
      </c>
      <c r="S44" s="2" t="s">
        <v>58</v>
      </c>
    </row>
    <row r="45" spans="1:19">
      <c r="A45" s="474" t="s">
        <v>223</v>
      </c>
      <c r="B45" s="475" t="s">
        <v>231</v>
      </c>
      <c r="C45" s="476">
        <v>1985</v>
      </c>
      <c r="D45" s="477">
        <v>49199000</v>
      </c>
      <c r="E45" s="478" t="s">
        <v>17</v>
      </c>
      <c r="F45" s="478"/>
      <c r="G45" s="479" t="s">
        <v>19</v>
      </c>
      <c r="H45" s="480">
        <v>22.5</v>
      </c>
      <c r="I45" s="480">
        <v>4.2</v>
      </c>
      <c r="J45" s="479" t="s">
        <v>178</v>
      </c>
      <c r="K45" s="481" t="s">
        <v>16</v>
      </c>
      <c r="L45" s="482" t="s">
        <v>228</v>
      </c>
      <c r="M45" s="483" t="s">
        <v>229</v>
      </c>
      <c r="N45" s="483" t="s">
        <v>230</v>
      </c>
      <c r="O45" s="484"/>
      <c r="P45" s="401">
        <v>0.15</v>
      </c>
      <c r="Q45" s="485">
        <f>0.7*P45</f>
        <v>0.105</v>
      </c>
      <c r="R45" s="486">
        <f>(P45/0.3)</f>
        <v>0.5</v>
      </c>
      <c r="S45" s="2" t="s">
        <v>57</v>
      </c>
    </row>
    <row r="46" spans="1:19">
      <c r="A46" s="75" t="s">
        <v>223</v>
      </c>
      <c r="B46" s="76" t="s">
        <v>299</v>
      </c>
      <c r="C46" s="596">
        <v>1969</v>
      </c>
      <c r="D46" s="597">
        <v>41222000</v>
      </c>
      <c r="E46" s="598" t="s">
        <v>17</v>
      </c>
      <c r="F46" s="598"/>
      <c r="G46" s="80" t="s">
        <v>19</v>
      </c>
      <c r="H46" s="599">
        <v>23.5</v>
      </c>
      <c r="I46" s="599">
        <v>4.8</v>
      </c>
      <c r="J46" s="80" t="s">
        <v>74</v>
      </c>
      <c r="K46" s="600" t="s">
        <v>16</v>
      </c>
      <c r="L46" s="601" t="s">
        <v>296</v>
      </c>
      <c r="M46" s="602" t="s">
        <v>297</v>
      </c>
      <c r="N46" s="602" t="s">
        <v>298</v>
      </c>
      <c r="O46" s="603"/>
      <c r="P46" s="604">
        <v>1.5</v>
      </c>
      <c r="Q46" s="102">
        <f t="shared" ref="Q46:Q47" si="34">0.7*P46</f>
        <v>1.0499999999999998</v>
      </c>
      <c r="R46" s="605">
        <f t="shared" ref="R46:R47" si="35">(P46/0.3)</f>
        <v>5</v>
      </c>
      <c r="S46" s="2" t="s">
        <v>57</v>
      </c>
    </row>
    <row r="47" spans="1:19">
      <c r="A47" s="75" t="s">
        <v>223</v>
      </c>
      <c r="B47" s="76" t="s">
        <v>299</v>
      </c>
      <c r="C47" s="596">
        <v>1971</v>
      </c>
      <c r="D47" s="597">
        <v>21422000</v>
      </c>
      <c r="E47" s="598" t="s">
        <v>24</v>
      </c>
      <c r="F47" s="598"/>
      <c r="G47" s="80" t="s">
        <v>19</v>
      </c>
      <c r="H47" s="599">
        <v>23.5</v>
      </c>
      <c r="I47" s="599">
        <v>4.8</v>
      </c>
      <c r="J47" s="80" t="s">
        <v>74</v>
      </c>
      <c r="K47" s="600" t="s">
        <v>16</v>
      </c>
      <c r="L47" s="601" t="s">
        <v>296</v>
      </c>
      <c r="M47" s="602" t="s">
        <v>297</v>
      </c>
      <c r="N47" s="602" t="s">
        <v>298</v>
      </c>
      <c r="O47" s="603"/>
      <c r="P47" s="604">
        <v>0.5</v>
      </c>
      <c r="Q47" s="102">
        <f t="shared" si="34"/>
        <v>0.35</v>
      </c>
      <c r="R47" s="605">
        <f t="shared" si="35"/>
        <v>1.6666666666666667</v>
      </c>
      <c r="S47" s="2" t="s">
        <v>57</v>
      </c>
    </row>
    <row r="48" spans="1:19" ht="18.75" customHeight="1">
      <c r="A48" s="20" t="s">
        <v>30</v>
      </c>
      <c r="B48" s="8" t="s">
        <v>147</v>
      </c>
      <c r="C48" s="21">
        <v>1870</v>
      </c>
      <c r="D48" s="22">
        <v>5654780</v>
      </c>
      <c r="E48" s="23" t="s">
        <v>24</v>
      </c>
      <c r="F48" s="23"/>
      <c r="G48" s="8" t="s">
        <v>45</v>
      </c>
      <c r="H48" s="8">
        <v>21.5</v>
      </c>
      <c r="I48" s="24">
        <v>4</v>
      </c>
      <c r="J48" s="8" t="s">
        <v>26</v>
      </c>
      <c r="K48" s="25" t="s">
        <v>16</v>
      </c>
      <c r="L48" s="26" t="s">
        <v>38</v>
      </c>
      <c r="M48" s="27"/>
      <c r="N48" s="28" t="s">
        <v>51</v>
      </c>
      <c r="O48" s="29"/>
      <c r="P48" s="149">
        <v>1</v>
      </c>
      <c r="Q48" s="58">
        <f t="shared" ref="Q48" si="36">0.7*P48</f>
        <v>0.7</v>
      </c>
      <c r="R48" s="329">
        <f t="shared" ref="R48:R51" si="37">(P48/0.3)</f>
        <v>3.3333333333333335</v>
      </c>
      <c r="S48" s="2" t="s">
        <v>57</v>
      </c>
    </row>
    <row r="49" spans="1:19">
      <c r="A49" s="9" t="s">
        <v>49</v>
      </c>
      <c r="B49" s="9" t="s">
        <v>147</v>
      </c>
      <c r="C49" s="41">
        <v>1905</v>
      </c>
      <c r="D49" s="42">
        <v>4986481</v>
      </c>
      <c r="E49" s="43" t="s">
        <v>24</v>
      </c>
      <c r="F49" s="44"/>
      <c r="G49" s="19" t="s">
        <v>45</v>
      </c>
      <c r="H49" s="19">
        <v>21.5</v>
      </c>
      <c r="I49" s="45">
        <v>4</v>
      </c>
      <c r="J49" s="19" t="s">
        <v>26</v>
      </c>
      <c r="K49" s="46" t="s">
        <v>16</v>
      </c>
      <c r="L49" s="47" t="s">
        <v>18</v>
      </c>
      <c r="M49" s="43"/>
      <c r="N49" s="48" t="s">
        <v>50</v>
      </c>
      <c r="O49" s="49"/>
      <c r="P49" s="150">
        <v>1</v>
      </c>
      <c r="Q49" s="59">
        <f t="shared" ref="Q49:Q91" si="38">0.7*P49</f>
        <v>0.7</v>
      </c>
      <c r="R49" s="330">
        <f t="shared" si="37"/>
        <v>3.3333333333333335</v>
      </c>
      <c r="S49" s="2" t="s">
        <v>57</v>
      </c>
    </row>
    <row r="50" spans="1:19">
      <c r="A50" s="9" t="s">
        <v>49</v>
      </c>
      <c r="B50" s="9" t="s">
        <v>147</v>
      </c>
      <c r="C50" s="10">
        <v>1905</v>
      </c>
      <c r="D50" s="11">
        <v>4986481</v>
      </c>
      <c r="E50" s="12" t="s">
        <v>24</v>
      </c>
      <c r="F50" s="13"/>
      <c r="G50" s="14" t="s">
        <v>45</v>
      </c>
      <c r="H50" s="14">
        <v>21.5</v>
      </c>
      <c r="I50" s="15">
        <v>4</v>
      </c>
      <c r="J50" s="14" t="s">
        <v>26</v>
      </c>
      <c r="K50" s="16" t="s">
        <v>16</v>
      </c>
      <c r="L50" s="17" t="s">
        <v>18</v>
      </c>
      <c r="M50" s="12"/>
      <c r="N50" s="18" t="s">
        <v>50</v>
      </c>
      <c r="O50" s="13"/>
      <c r="P50" s="150">
        <v>1</v>
      </c>
      <c r="Q50" s="59">
        <f t="shared" si="38"/>
        <v>0.7</v>
      </c>
      <c r="R50" s="330">
        <f t="shared" si="37"/>
        <v>3.3333333333333335</v>
      </c>
      <c r="S50" s="2" t="s">
        <v>59</v>
      </c>
    </row>
    <row r="51" spans="1:19">
      <c r="A51" s="9" t="s">
        <v>49</v>
      </c>
      <c r="B51" s="9" t="s">
        <v>156</v>
      </c>
      <c r="C51" s="10">
        <v>1905</v>
      </c>
      <c r="D51" s="11">
        <v>4986481</v>
      </c>
      <c r="E51" s="12" t="s">
        <v>24</v>
      </c>
      <c r="F51" s="13"/>
      <c r="G51" s="14" t="s">
        <v>45</v>
      </c>
      <c r="H51" s="14">
        <v>21.5</v>
      </c>
      <c r="I51" s="15">
        <v>4</v>
      </c>
      <c r="J51" s="14" t="s">
        <v>26</v>
      </c>
      <c r="K51" s="16" t="s">
        <v>16</v>
      </c>
      <c r="L51" s="17" t="s">
        <v>18</v>
      </c>
      <c r="M51" s="12"/>
      <c r="N51" s="18" t="s">
        <v>50</v>
      </c>
      <c r="O51" s="13"/>
      <c r="P51" s="150">
        <v>1</v>
      </c>
      <c r="Q51" s="99">
        <f t="shared" si="38"/>
        <v>0.7</v>
      </c>
      <c r="R51" s="330">
        <f t="shared" si="37"/>
        <v>3.3333333333333335</v>
      </c>
      <c r="S51" s="2" t="s">
        <v>58</v>
      </c>
    </row>
    <row r="52" spans="1:19">
      <c r="A52" s="75" t="s">
        <v>49</v>
      </c>
      <c r="B52" s="76" t="s">
        <v>157</v>
      </c>
      <c r="C52" s="77">
        <v>1923</v>
      </c>
      <c r="D52" s="78">
        <v>3530000</v>
      </c>
      <c r="E52" s="79" t="s">
        <v>24</v>
      </c>
      <c r="F52" s="76"/>
      <c r="G52" s="80" t="s">
        <v>62</v>
      </c>
      <c r="H52" s="80">
        <v>19</v>
      </c>
      <c r="I52" s="81">
        <v>2.5</v>
      </c>
      <c r="J52" s="82" t="s">
        <v>61</v>
      </c>
      <c r="K52" s="83" t="s">
        <v>135</v>
      </c>
      <c r="L52" s="84" t="s">
        <v>22</v>
      </c>
      <c r="M52" s="85" t="s">
        <v>136</v>
      </c>
      <c r="N52" s="85" t="s">
        <v>137</v>
      </c>
      <c r="O52" s="98" t="s">
        <v>138</v>
      </c>
      <c r="P52" s="152">
        <v>0.2</v>
      </c>
      <c r="Q52" s="102">
        <f t="shared" si="38"/>
        <v>0.13999999999999999</v>
      </c>
      <c r="R52" s="331">
        <f>(P52/0.3)</f>
        <v>0.66666666666666674</v>
      </c>
      <c r="S52" s="2" t="s">
        <v>57</v>
      </c>
    </row>
    <row r="53" spans="1:19">
      <c r="A53" s="73" t="s">
        <v>49</v>
      </c>
      <c r="B53" s="33" t="s">
        <v>159</v>
      </c>
      <c r="C53" s="50">
        <v>1905</v>
      </c>
      <c r="D53" s="51">
        <v>13758239</v>
      </c>
      <c r="E53" s="52" t="s">
        <v>120</v>
      </c>
      <c r="F53" s="53"/>
      <c r="G53" s="53" t="s">
        <v>62</v>
      </c>
      <c r="H53" s="35">
        <v>22</v>
      </c>
      <c r="I53" s="36">
        <v>3.9</v>
      </c>
      <c r="J53" s="35" t="s">
        <v>61</v>
      </c>
      <c r="K53" s="54" t="s">
        <v>139</v>
      </c>
      <c r="L53" s="55" t="s">
        <v>27</v>
      </c>
      <c r="M53" s="56" t="s">
        <v>140</v>
      </c>
      <c r="N53" s="56" t="s">
        <v>141</v>
      </c>
      <c r="O53" s="57" t="s">
        <v>142</v>
      </c>
      <c r="P53" s="155">
        <v>1.25</v>
      </c>
      <c r="Q53" s="335">
        <f t="shared" si="38"/>
        <v>0.875</v>
      </c>
      <c r="R53" s="332">
        <f>(P53/0.3)</f>
        <v>4.166666666666667</v>
      </c>
      <c r="S53" s="2" t="s">
        <v>57</v>
      </c>
    </row>
    <row r="54" spans="1:19">
      <c r="A54" s="86" t="s">
        <v>30</v>
      </c>
      <c r="B54" s="87" t="s">
        <v>160</v>
      </c>
      <c r="C54" s="89">
        <v>1959</v>
      </c>
      <c r="D54" s="90">
        <v>19670000</v>
      </c>
      <c r="E54" s="91" t="s">
        <v>67</v>
      </c>
      <c r="F54" s="87"/>
      <c r="G54" s="92" t="s">
        <v>62</v>
      </c>
      <c r="H54" s="92">
        <v>17</v>
      </c>
      <c r="I54" s="93">
        <v>2</v>
      </c>
      <c r="J54" s="92" t="s">
        <v>63</v>
      </c>
      <c r="K54" s="94" t="s">
        <v>16</v>
      </c>
      <c r="L54" s="95" t="s">
        <v>31</v>
      </c>
      <c r="M54" s="96" t="s">
        <v>68</v>
      </c>
      <c r="N54" s="96" t="s">
        <v>65</v>
      </c>
      <c r="O54" s="97" t="s">
        <v>66</v>
      </c>
      <c r="P54" s="334">
        <v>0.5</v>
      </c>
      <c r="Q54" s="339">
        <f t="shared" si="38"/>
        <v>0.35</v>
      </c>
      <c r="R54" s="336">
        <f>(P54/0.3)</f>
        <v>1.6666666666666667</v>
      </c>
      <c r="S54" s="2" t="s">
        <v>69</v>
      </c>
    </row>
    <row r="55" spans="1:19">
      <c r="A55" s="103" t="s">
        <v>30</v>
      </c>
      <c r="B55" s="104" t="s">
        <v>161</v>
      </c>
      <c r="C55" s="105">
        <v>1974</v>
      </c>
      <c r="D55" s="106">
        <v>20000000</v>
      </c>
      <c r="E55" s="107" t="s">
        <v>17</v>
      </c>
      <c r="F55" s="104"/>
      <c r="G55" s="108" t="s">
        <v>62</v>
      </c>
      <c r="H55" s="108">
        <v>16</v>
      </c>
      <c r="I55" s="109">
        <v>2</v>
      </c>
      <c r="J55" s="108" t="s">
        <v>61</v>
      </c>
      <c r="K55" s="110" t="s">
        <v>16</v>
      </c>
      <c r="L55" s="111" t="s">
        <v>32</v>
      </c>
      <c r="M55" s="112" t="s">
        <v>70</v>
      </c>
      <c r="N55" s="112" t="s">
        <v>71</v>
      </c>
      <c r="O55" s="337"/>
      <c r="P55" s="151">
        <v>0.1</v>
      </c>
      <c r="Q55" s="340">
        <f t="shared" si="38"/>
        <v>6.9999999999999993E-2</v>
      </c>
      <c r="R55" s="338">
        <v>1</v>
      </c>
      <c r="S55" s="2" t="s">
        <v>57</v>
      </c>
    </row>
    <row r="56" spans="1:19">
      <c r="A56" s="103" t="s">
        <v>30</v>
      </c>
      <c r="B56" s="104" t="s">
        <v>161</v>
      </c>
      <c r="C56" s="105">
        <v>1974</v>
      </c>
      <c r="D56" s="106">
        <v>20000000</v>
      </c>
      <c r="E56" s="107" t="s">
        <v>67</v>
      </c>
      <c r="F56" s="104"/>
      <c r="G56" s="108" t="s">
        <v>62</v>
      </c>
      <c r="H56" s="108">
        <v>16</v>
      </c>
      <c r="I56" s="109">
        <v>2</v>
      </c>
      <c r="J56" s="108" t="s">
        <v>61</v>
      </c>
      <c r="K56" s="110" t="s">
        <v>16</v>
      </c>
      <c r="L56" s="111" t="s">
        <v>32</v>
      </c>
      <c r="M56" s="112" t="s">
        <v>70</v>
      </c>
      <c r="N56" s="112" t="s">
        <v>71</v>
      </c>
      <c r="O56" s="113"/>
      <c r="P56" s="151">
        <v>0.15</v>
      </c>
      <c r="Q56" s="341">
        <f t="shared" si="38"/>
        <v>0.105</v>
      </c>
      <c r="R56" s="338">
        <f>(P56/0.3)</f>
        <v>0.5</v>
      </c>
      <c r="S56" s="2" t="s">
        <v>59</v>
      </c>
    </row>
    <row r="57" spans="1:19">
      <c r="A57" s="75" t="s">
        <v>30</v>
      </c>
      <c r="B57" s="76" t="s">
        <v>162</v>
      </c>
      <c r="C57" s="77">
        <v>1969</v>
      </c>
      <c r="D57" s="78">
        <v>10000000</v>
      </c>
      <c r="E57" s="79" t="s">
        <v>17</v>
      </c>
      <c r="F57" s="76"/>
      <c r="G57" s="80" t="s">
        <v>62</v>
      </c>
      <c r="H57" s="80">
        <v>19</v>
      </c>
      <c r="I57" s="81">
        <v>2.75</v>
      </c>
      <c r="J57" s="82" t="s">
        <v>63</v>
      </c>
      <c r="K57" s="83" t="s">
        <v>16</v>
      </c>
      <c r="L57" s="84" t="s">
        <v>33</v>
      </c>
      <c r="M57" s="85" t="s">
        <v>68</v>
      </c>
      <c r="N57" s="85" t="s">
        <v>65</v>
      </c>
      <c r="O57" s="98" t="s">
        <v>66</v>
      </c>
      <c r="P57" s="152">
        <v>0.1</v>
      </c>
      <c r="Q57" s="342">
        <f t="shared" si="38"/>
        <v>6.9999999999999993E-2</v>
      </c>
      <c r="R57" s="331">
        <v>1</v>
      </c>
      <c r="S57" s="2" t="s">
        <v>57</v>
      </c>
    </row>
    <row r="58" spans="1:19">
      <c r="A58" s="75" t="s">
        <v>30</v>
      </c>
      <c r="B58" s="76" t="s">
        <v>162</v>
      </c>
      <c r="C58" s="77">
        <v>1979</v>
      </c>
      <c r="D58" s="78">
        <v>20000000</v>
      </c>
      <c r="E58" s="79" t="s">
        <v>17</v>
      </c>
      <c r="F58" s="76"/>
      <c r="G58" s="80" t="s">
        <v>62</v>
      </c>
      <c r="H58" s="80">
        <v>19</v>
      </c>
      <c r="I58" s="81">
        <v>2.75</v>
      </c>
      <c r="J58" s="82" t="s">
        <v>63</v>
      </c>
      <c r="K58" s="83" t="s">
        <v>16</v>
      </c>
      <c r="L58" s="84" t="s">
        <v>33</v>
      </c>
      <c r="M58" s="85" t="s">
        <v>68</v>
      </c>
      <c r="N58" s="85" t="s">
        <v>65</v>
      </c>
      <c r="O58" s="98" t="s">
        <v>66</v>
      </c>
      <c r="P58" s="152">
        <v>0.1</v>
      </c>
      <c r="Q58" s="342">
        <f t="shared" si="38"/>
        <v>6.9999999999999993E-2</v>
      </c>
      <c r="R58" s="331">
        <v>1</v>
      </c>
      <c r="S58" s="2" t="s">
        <v>57</v>
      </c>
    </row>
    <row r="59" spans="1:19">
      <c r="A59" s="75" t="s">
        <v>30</v>
      </c>
      <c r="B59" s="76" t="s">
        <v>162</v>
      </c>
      <c r="C59" s="77">
        <v>1979</v>
      </c>
      <c r="D59" s="78">
        <v>20000000</v>
      </c>
      <c r="E59" s="79" t="s">
        <v>17</v>
      </c>
      <c r="F59" s="76"/>
      <c r="G59" s="80" t="s">
        <v>62</v>
      </c>
      <c r="H59" s="80">
        <v>19</v>
      </c>
      <c r="I59" s="81">
        <v>2.75</v>
      </c>
      <c r="J59" s="82" t="s">
        <v>63</v>
      </c>
      <c r="K59" s="83" t="s">
        <v>16</v>
      </c>
      <c r="L59" s="84" t="s">
        <v>33</v>
      </c>
      <c r="M59" s="85" t="s">
        <v>68</v>
      </c>
      <c r="N59" s="85" t="s">
        <v>65</v>
      </c>
      <c r="O59" s="98" t="s">
        <v>66</v>
      </c>
      <c r="P59" s="152">
        <v>0.1</v>
      </c>
      <c r="Q59" s="342">
        <f t="shared" si="38"/>
        <v>6.9999999999999993E-2</v>
      </c>
      <c r="R59" s="331">
        <v>1</v>
      </c>
      <c r="S59" s="2" t="s">
        <v>57</v>
      </c>
    </row>
    <row r="60" spans="1:19">
      <c r="A60" s="75" t="s">
        <v>30</v>
      </c>
      <c r="B60" s="76" t="s">
        <v>162</v>
      </c>
      <c r="C60" s="77">
        <v>1993</v>
      </c>
      <c r="D60" s="78">
        <v>10000000</v>
      </c>
      <c r="E60" s="79" t="s">
        <v>17</v>
      </c>
      <c r="F60" s="76"/>
      <c r="G60" s="80" t="s">
        <v>62</v>
      </c>
      <c r="H60" s="80">
        <v>19</v>
      </c>
      <c r="I60" s="81">
        <v>2.75</v>
      </c>
      <c r="J60" s="82" t="s">
        <v>72</v>
      </c>
      <c r="K60" s="83" t="s">
        <v>16</v>
      </c>
      <c r="L60" s="84" t="s">
        <v>73</v>
      </c>
      <c r="M60" s="85" t="s">
        <v>68</v>
      </c>
      <c r="N60" s="85" t="s">
        <v>65</v>
      </c>
      <c r="O60" s="98" t="s">
        <v>66</v>
      </c>
      <c r="P60" s="152">
        <v>0.1</v>
      </c>
      <c r="Q60" s="342">
        <f t="shared" si="38"/>
        <v>6.9999999999999993E-2</v>
      </c>
      <c r="R60" s="331">
        <v>1</v>
      </c>
      <c r="S60" s="2" t="s">
        <v>59</v>
      </c>
    </row>
    <row r="61" spans="1:19">
      <c r="A61" s="309" t="s">
        <v>49</v>
      </c>
      <c r="B61" s="310" t="s">
        <v>162</v>
      </c>
      <c r="C61" s="311">
        <v>1970</v>
      </c>
      <c r="D61" s="312">
        <v>12000000</v>
      </c>
      <c r="E61" s="313" t="s">
        <v>67</v>
      </c>
      <c r="F61" s="310"/>
      <c r="G61" s="314" t="s">
        <v>62</v>
      </c>
      <c r="H61" s="315">
        <v>19</v>
      </c>
      <c r="I61" s="316">
        <v>2.75</v>
      </c>
      <c r="J61" s="317" t="s">
        <v>63</v>
      </c>
      <c r="K61" s="318" t="s">
        <v>16</v>
      </c>
      <c r="L61" s="319" t="s">
        <v>34</v>
      </c>
      <c r="M61" s="320" t="s">
        <v>64</v>
      </c>
      <c r="N61" s="321" t="s">
        <v>65</v>
      </c>
      <c r="O61" s="322" t="s">
        <v>66</v>
      </c>
      <c r="P61" s="323">
        <v>0.15</v>
      </c>
      <c r="Q61" s="344">
        <f t="shared" si="38"/>
        <v>0.105</v>
      </c>
      <c r="R61" s="345">
        <f t="shared" ref="R61:R94" si="39">(P61/0.3)</f>
        <v>0.5</v>
      </c>
      <c r="S61" s="2" t="s">
        <v>57</v>
      </c>
    </row>
    <row r="62" spans="1:19">
      <c r="A62" s="309" t="s">
        <v>49</v>
      </c>
      <c r="B62" s="310" t="s">
        <v>162</v>
      </c>
      <c r="C62" s="311">
        <v>1993</v>
      </c>
      <c r="D62" s="312">
        <v>10000000</v>
      </c>
      <c r="E62" s="313" t="s">
        <v>17</v>
      </c>
      <c r="F62" s="310"/>
      <c r="G62" s="314" t="s">
        <v>62</v>
      </c>
      <c r="H62" s="315">
        <v>19</v>
      </c>
      <c r="I62" s="316">
        <v>2.75</v>
      </c>
      <c r="J62" s="317" t="s">
        <v>63</v>
      </c>
      <c r="K62" s="318" t="s">
        <v>16</v>
      </c>
      <c r="L62" s="319" t="s">
        <v>34</v>
      </c>
      <c r="M62" s="320" t="s">
        <v>64</v>
      </c>
      <c r="N62" s="321" t="s">
        <v>65</v>
      </c>
      <c r="O62" s="322" t="s">
        <v>66</v>
      </c>
      <c r="P62" s="323">
        <v>0.1</v>
      </c>
      <c r="Q62" s="343">
        <f t="shared" si="38"/>
        <v>6.9999999999999993E-2</v>
      </c>
      <c r="R62" s="345">
        <v>1</v>
      </c>
      <c r="S62" s="2" t="s">
        <v>57</v>
      </c>
    </row>
    <row r="63" spans="1:19">
      <c r="A63" s="61" t="s">
        <v>49</v>
      </c>
      <c r="B63" s="62" t="s">
        <v>162</v>
      </c>
      <c r="C63" s="63">
        <v>1973</v>
      </c>
      <c r="D63" s="64">
        <v>3000000</v>
      </c>
      <c r="E63" s="65" t="s">
        <v>17</v>
      </c>
      <c r="F63" s="62"/>
      <c r="G63" s="66" t="s">
        <v>62</v>
      </c>
      <c r="H63" s="66">
        <v>19</v>
      </c>
      <c r="I63" s="67">
        <v>2.75</v>
      </c>
      <c r="J63" s="68" t="s">
        <v>63</v>
      </c>
      <c r="K63" s="69" t="s">
        <v>16</v>
      </c>
      <c r="L63" s="70" t="s">
        <v>34</v>
      </c>
      <c r="M63" s="71" t="s">
        <v>64</v>
      </c>
      <c r="N63" s="71" t="s">
        <v>65</v>
      </c>
      <c r="O63" s="72" t="s">
        <v>66</v>
      </c>
      <c r="P63" s="153">
        <v>0.1</v>
      </c>
      <c r="Q63" s="347">
        <f t="shared" si="38"/>
        <v>6.9999999999999993E-2</v>
      </c>
      <c r="R63" s="346">
        <v>1</v>
      </c>
      <c r="S63" s="2" t="s">
        <v>57</v>
      </c>
    </row>
    <row r="64" spans="1:19">
      <c r="A64" s="61" t="s">
        <v>49</v>
      </c>
      <c r="B64" s="62" t="s">
        <v>162</v>
      </c>
      <c r="C64" s="63">
        <v>1994</v>
      </c>
      <c r="D64" s="64">
        <v>10000000</v>
      </c>
      <c r="E64" s="65" t="s">
        <v>67</v>
      </c>
      <c r="F64" s="62"/>
      <c r="G64" s="66" t="s">
        <v>62</v>
      </c>
      <c r="H64" s="66">
        <v>19</v>
      </c>
      <c r="I64" s="67">
        <v>2.75</v>
      </c>
      <c r="J64" s="68" t="s">
        <v>63</v>
      </c>
      <c r="K64" s="69" t="s">
        <v>16</v>
      </c>
      <c r="L64" s="70" t="s">
        <v>34</v>
      </c>
      <c r="M64" s="71" t="s">
        <v>64</v>
      </c>
      <c r="N64" s="71" t="s">
        <v>65</v>
      </c>
      <c r="O64" s="72" t="s">
        <v>66</v>
      </c>
      <c r="P64" s="154">
        <v>0.15</v>
      </c>
      <c r="Q64" s="348">
        <f t="shared" si="38"/>
        <v>0.105</v>
      </c>
      <c r="R64" s="346">
        <f t="shared" si="39"/>
        <v>0.5</v>
      </c>
      <c r="S64" s="2" t="s">
        <v>57</v>
      </c>
    </row>
    <row r="65" spans="1:19">
      <c r="A65" s="61" t="s">
        <v>49</v>
      </c>
      <c r="B65" s="74" t="s">
        <v>162</v>
      </c>
      <c r="C65" s="63">
        <v>1994</v>
      </c>
      <c r="D65" s="64">
        <v>10000000</v>
      </c>
      <c r="E65" s="65" t="s">
        <v>67</v>
      </c>
      <c r="F65" s="62"/>
      <c r="G65" s="66" t="s">
        <v>62</v>
      </c>
      <c r="H65" s="66">
        <v>19</v>
      </c>
      <c r="I65" s="67">
        <v>2.75</v>
      </c>
      <c r="J65" s="68" t="s">
        <v>63</v>
      </c>
      <c r="K65" s="69" t="s">
        <v>16</v>
      </c>
      <c r="L65" s="70" t="s">
        <v>34</v>
      </c>
      <c r="M65" s="71" t="s">
        <v>64</v>
      </c>
      <c r="N65" s="71" t="s">
        <v>65</v>
      </c>
      <c r="O65" s="72" t="s">
        <v>66</v>
      </c>
      <c r="P65" s="154">
        <v>0.15</v>
      </c>
      <c r="Q65" s="348">
        <f t="shared" si="38"/>
        <v>0.105</v>
      </c>
      <c r="R65" s="346">
        <f t="shared" si="39"/>
        <v>0.5</v>
      </c>
      <c r="S65" s="2" t="s">
        <v>59</v>
      </c>
    </row>
    <row r="66" spans="1:19">
      <c r="A66" s="353" t="s">
        <v>30</v>
      </c>
      <c r="B66" s="160" t="s">
        <v>173</v>
      </c>
      <c r="C66" s="354">
        <v>1969</v>
      </c>
      <c r="D66" s="355">
        <v>22235000</v>
      </c>
      <c r="E66" s="356" t="s">
        <v>17</v>
      </c>
      <c r="F66" s="356"/>
      <c r="G66" s="357" t="s">
        <v>62</v>
      </c>
      <c r="H66" s="358">
        <v>27</v>
      </c>
      <c r="I66" s="359">
        <v>8</v>
      </c>
      <c r="J66" s="360" t="s">
        <v>61</v>
      </c>
      <c r="K66" s="361" t="s">
        <v>16</v>
      </c>
      <c r="L66" s="362" t="s">
        <v>174</v>
      </c>
      <c r="M66" s="363" t="s">
        <v>171</v>
      </c>
      <c r="N66" s="364" t="s">
        <v>172</v>
      </c>
      <c r="O66" s="365"/>
      <c r="P66" s="366">
        <v>0.4</v>
      </c>
      <c r="Q66" s="169">
        <f t="shared" ref="Q66" si="40">0.7*P66</f>
        <v>0.27999999999999997</v>
      </c>
      <c r="R66" s="170">
        <f t="shared" ref="R66" si="41">(P66/0.3)</f>
        <v>1.3333333333333335</v>
      </c>
      <c r="S66" s="2" t="s">
        <v>57</v>
      </c>
    </row>
    <row r="67" spans="1:19">
      <c r="A67" s="353" t="s">
        <v>30</v>
      </c>
      <c r="B67" s="160" t="s">
        <v>173</v>
      </c>
      <c r="C67" s="354">
        <v>1969</v>
      </c>
      <c r="D67" s="355">
        <v>22235000</v>
      </c>
      <c r="E67" s="356" t="s">
        <v>17</v>
      </c>
      <c r="F67" s="356"/>
      <c r="G67" s="357" t="s">
        <v>62</v>
      </c>
      <c r="H67" s="358">
        <v>27</v>
      </c>
      <c r="I67" s="359">
        <v>8</v>
      </c>
      <c r="J67" s="360" t="s">
        <v>61</v>
      </c>
      <c r="K67" s="361" t="s">
        <v>16</v>
      </c>
      <c r="L67" s="362" t="s">
        <v>174</v>
      </c>
      <c r="M67" s="363" t="s">
        <v>171</v>
      </c>
      <c r="N67" s="364" t="s">
        <v>172</v>
      </c>
      <c r="O67" s="365"/>
      <c r="P67" s="366">
        <v>0.4</v>
      </c>
      <c r="Q67" s="169">
        <f t="shared" si="38"/>
        <v>0.27999999999999997</v>
      </c>
      <c r="R67" s="170">
        <f t="shared" si="39"/>
        <v>1.3333333333333335</v>
      </c>
      <c r="S67" s="2" t="s">
        <v>59</v>
      </c>
    </row>
    <row r="68" spans="1:19">
      <c r="A68" s="353" t="s">
        <v>30</v>
      </c>
      <c r="B68" s="160" t="s">
        <v>173</v>
      </c>
      <c r="C68" s="354">
        <v>1969</v>
      </c>
      <c r="D68" s="355">
        <v>22235000</v>
      </c>
      <c r="E68" s="356" t="s">
        <v>17</v>
      </c>
      <c r="F68" s="356"/>
      <c r="G68" s="357" t="s">
        <v>62</v>
      </c>
      <c r="H68" s="358">
        <v>27</v>
      </c>
      <c r="I68" s="359">
        <v>8</v>
      </c>
      <c r="J68" s="360" t="s">
        <v>61</v>
      </c>
      <c r="K68" s="361" t="s">
        <v>16</v>
      </c>
      <c r="L68" s="362" t="s">
        <v>174</v>
      </c>
      <c r="M68" s="363" t="s">
        <v>171</v>
      </c>
      <c r="N68" s="364" t="s">
        <v>172</v>
      </c>
      <c r="O68" s="365"/>
      <c r="P68" s="366">
        <v>0.4</v>
      </c>
      <c r="Q68" s="169">
        <f t="shared" si="38"/>
        <v>0.27999999999999997</v>
      </c>
      <c r="R68" s="170">
        <f t="shared" si="39"/>
        <v>1.3333333333333335</v>
      </c>
      <c r="S68" s="2" t="s">
        <v>58</v>
      </c>
    </row>
    <row r="69" spans="1:19">
      <c r="A69" s="353" t="s">
        <v>30</v>
      </c>
      <c r="B69" s="160" t="s">
        <v>173</v>
      </c>
      <c r="C69" s="354">
        <v>1969</v>
      </c>
      <c r="D69" s="355">
        <v>22235000</v>
      </c>
      <c r="E69" s="356" t="s">
        <v>17</v>
      </c>
      <c r="F69" s="356"/>
      <c r="G69" s="357" t="s">
        <v>62</v>
      </c>
      <c r="H69" s="358">
        <v>27</v>
      </c>
      <c r="I69" s="359">
        <v>8</v>
      </c>
      <c r="J69" s="360" t="s">
        <v>61</v>
      </c>
      <c r="K69" s="361" t="s">
        <v>16</v>
      </c>
      <c r="L69" s="362" t="s">
        <v>174</v>
      </c>
      <c r="M69" s="363" t="s">
        <v>171</v>
      </c>
      <c r="N69" s="364" t="s">
        <v>172</v>
      </c>
      <c r="O69" s="365"/>
      <c r="P69" s="366">
        <v>0.4</v>
      </c>
      <c r="Q69" s="169">
        <f t="shared" ref="Q69" si="42">0.7*P69</f>
        <v>0.27999999999999997</v>
      </c>
      <c r="R69" s="170">
        <f t="shared" ref="R69" si="43">(P69/0.3)</f>
        <v>1.3333333333333335</v>
      </c>
      <c r="S69" s="2" t="s">
        <v>69</v>
      </c>
    </row>
    <row r="70" spans="1:19">
      <c r="A70" s="353" t="s">
        <v>30</v>
      </c>
      <c r="B70" s="160" t="s">
        <v>173</v>
      </c>
      <c r="C70" s="354">
        <v>1972</v>
      </c>
      <c r="D70" s="355">
        <v>10000000</v>
      </c>
      <c r="E70" s="356" t="s">
        <v>17</v>
      </c>
      <c r="F70" s="356"/>
      <c r="G70" s="357" t="s">
        <v>62</v>
      </c>
      <c r="H70" s="358">
        <v>27</v>
      </c>
      <c r="I70" s="359">
        <v>8</v>
      </c>
      <c r="J70" s="360" t="s">
        <v>61</v>
      </c>
      <c r="K70" s="361" t="s">
        <v>16</v>
      </c>
      <c r="L70" s="362" t="s">
        <v>174</v>
      </c>
      <c r="M70" s="363" t="s">
        <v>171</v>
      </c>
      <c r="N70" s="364" t="s">
        <v>172</v>
      </c>
      <c r="O70" s="365"/>
      <c r="P70" s="366">
        <v>0.4</v>
      </c>
      <c r="Q70" s="169">
        <f t="shared" ref="Q70" si="44">0.7*P70</f>
        <v>0.27999999999999997</v>
      </c>
      <c r="R70" s="170">
        <f t="shared" ref="R70" si="45">(P70/0.3)</f>
        <v>1.3333333333333335</v>
      </c>
      <c r="S70" s="2" t="s">
        <v>57</v>
      </c>
    </row>
    <row r="71" spans="1:19">
      <c r="A71" s="353" t="s">
        <v>30</v>
      </c>
      <c r="B71" s="160" t="s">
        <v>173</v>
      </c>
      <c r="C71" s="354">
        <v>1972</v>
      </c>
      <c r="D71" s="355">
        <v>10000000</v>
      </c>
      <c r="E71" s="356" t="s">
        <v>17</v>
      </c>
      <c r="F71" s="356"/>
      <c r="G71" s="357" t="s">
        <v>62</v>
      </c>
      <c r="H71" s="358">
        <v>27</v>
      </c>
      <c r="I71" s="359">
        <v>8</v>
      </c>
      <c r="J71" s="360" t="s">
        <v>61</v>
      </c>
      <c r="K71" s="361" t="s">
        <v>16</v>
      </c>
      <c r="L71" s="362" t="s">
        <v>174</v>
      </c>
      <c r="M71" s="363" t="s">
        <v>171</v>
      </c>
      <c r="N71" s="364" t="s">
        <v>172</v>
      </c>
      <c r="O71" s="365"/>
      <c r="P71" s="366">
        <v>0.4</v>
      </c>
      <c r="Q71" s="169">
        <f t="shared" ref="Q71:Q72" si="46">0.7*P71</f>
        <v>0.27999999999999997</v>
      </c>
      <c r="R71" s="170">
        <f t="shared" ref="R71:R72" si="47">(P71/0.3)</f>
        <v>1.3333333333333335</v>
      </c>
      <c r="S71" s="2" t="s">
        <v>59</v>
      </c>
    </row>
    <row r="72" spans="1:19">
      <c r="A72" s="353" t="s">
        <v>49</v>
      </c>
      <c r="B72" s="160" t="s">
        <v>173</v>
      </c>
      <c r="C72" s="354">
        <v>1969</v>
      </c>
      <c r="D72" s="355">
        <v>21500000</v>
      </c>
      <c r="E72" s="356" t="s">
        <v>17</v>
      </c>
      <c r="F72" s="356"/>
      <c r="G72" s="357" t="s">
        <v>62</v>
      </c>
      <c r="H72" s="358">
        <v>27</v>
      </c>
      <c r="I72" s="359">
        <v>8</v>
      </c>
      <c r="J72" s="360" t="s">
        <v>61</v>
      </c>
      <c r="K72" s="361" t="s">
        <v>16</v>
      </c>
      <c r="L72" s="362" t="s">
        <v>170</v>
      </c>
      <c r="M72" s="363" t="s">
        <v>171</v>
      </c>
      <c r="N72" s="364" t="s">
        <v>172</v>
      </c>
      <c r="O72" s="365"/>
      <c r="P72" s="366">
        <v>0.4</v>
      </c>
      <c r="Q72" s="169">
        <f t="shared" si="46"/>
        <v>0.27999999999999997</v>
      </c>
      <c r="R72" s="170">
        <f t="shared" si="47"/>
        <v>1.3333333333333335</v>
      </c>
      <c r="S72" s="2" t="s">
        <v>57</v>
      </c>
    </row>
    <row r="73" spans="1:19">
      <c r="A73" s="353" t="s">
        <v>49</v>
      </c>
      <c r="B73" s="160" t="s">
        <v>173</v>
      </c>
      <c r="C73" s="354">
        <v>1969</v>
      </c>
      <c r="D73" s="355">
        <v>21500000</v>
      </c>
      <c r="E73" s="356" t="s">
        <v>17</v>
      </c>
      <c r="F73" s="356"/>
      <c r="G73" s="357" t="s">
        <v>62</v>
      </c>
      <c r="H73" s="358">
        <v>27</v>
      </c>
      <c r="I73" s="359">
        <v>8</v>
      </c>
      <c r="J73" s="360" t="s">
        <v>61</v>
      </c>
      <c r="K73" s="361" t="s">
        <v>16</v>
      </c>
      <c r="L73" s="362" t="s">
        <v>170</v>
      </c>
      <c r="M73" s="363" t="s">
        <v>171</v>
      </c>
      <c r="N73" s="364" t="s">
        <v>172</v>
      </c>
      <c r="O73" s="365"/>
      <c r="P73" s="366">
        <v>0.4</v>
      </c>
      <c r="Q73" s="169">
        <f t="shared" si="38"/>
        <v>0.27999999999999997</v>
      </c>
      <c r="R73" s="170">
        <f t="shared" si="39"/>
        <v>1.3333333333333335</v>
      </c>
      <c r="S73" s="2" t="s">
        <v>59</v>
      </c>
    </row>
    <row r="74" spans="1:19">
      <c r="A74" s="353" t="s">
        <v>49</v>
      </c>
      <c r="B74" s="160" t="s">
        <v>173</v>
      </c>
      <c r="C74" s="354">
        <v>1969</v>
      </c>
      <c r="D74" s="355">
        <v>21500000</v>
      </c>
      <c r="E74" s="356" t="s">
        <v>17</v>
      </c>
      <c r="F74" s="356"/>
      <c r="G74" s="357" t="s">
        <v>62</v>
      </c>
      <c r="H74" s="358">
        <v>27</v>
      </c>
      <c r="I74" s="359">
        <v>8</v>
      </c>
      <c r="J74" s="360" t="s">
        <v>61</v>
      </c>
      <c r="K74" s="361" t="s">
        <v>16</v>
      </c>
      <c r="L74" s="362" t="s">
        <v>170</v>
      </c>
      <c r="M74" s="363" t="s">
        <v>171</v>
      </c>
      <c r="N74" s="364" t="s">
        <v>172</v>
      </c>
      <c r="O74" s="365"/>
      <c r="P74" s="366">
        <v>0.4</v>
      </c>
      <c r="Q74" s="169">
        <f t="shared" si="38"/>
        <v>0.27999999999999997</v>
      </c>
      <c r="R74" s="170">
        <f t="shared" si="39"/>
        <v>1.3333333333333335</v>
      </c>
      <c r="S74" s="2" t="s">
        <v>58</v>
      </c>
    </row>
    <row r="75" spans="1:19">
      <c r="A75" s="353" t="s">
        <v>49</v>
      </c>
      <c r="B75" s="160" t="s">
        <v>173</v>
      </c>
      <c r="C75" s="354">
        <v>1969</v>
      </c>
      <c r="D75" s="355">
        <v>21500000</v>
      </c>
      <c r="E75" s="356" t="s">
        <v>17</v>
      </c>
      <c r="F75" s="356"/>
      <c r="G75" s="357" t="s">
        <v>62</v>
      </c>
      <c r="H75" s="358">
        <v>27</v>
      </c>
      <c r="I75" s="359">
        <v>8</v>
      </c>
      <c r="J75" s="360" t="s">
        <v>61</v>
      </c>
      <c r="K75" s="361" t="s">
        <v>16</v>
      </c>
      <c r="L75" s="362" t="s">
        <v>170</v>
      </c>
      <c r="M75" s="363" t="s">
        <v>171</v>
      </c>
      <c r="N75" s="364" t="s">
        <v>172</v>
      </c>
      <c r="O75" s="365"/>
      <c r="P75" s="366">
        <v>0.4</v>
      </c>
      <c r="Q75" s="169">
        <f t="shared" ref="Q75:Q77" si="48">0.7*P75</f>
        <v>0.27999999999999997</v>
      </c>
      <c r="R75" s="170">
        <f t="shared" ref="R75:R77" si="49">(P75/0.3)</f>
        <v>1.3333333333333335</v>
      </c>
      <c r="S75" s="2" t="s">
        <v>69</v>
      </c>
    </row>
    <row r="76" spans="1:19">
      <c r="A76" s="353" t="s">
        <v>49</v>
      </c>
      <c r="B76" s="160" t="s">
        <v>173</v>
      </c>
      <c r="C76" s="354">
        <v>1969</v>
      </c>
      <c r="D76" s="355">
        <v>21500000</v>
      </c>
      <c r="E76" s="356" t="s">
        <v>17</v>
      </c>
      <c r="F76" s="356"/>
      <c r="G76" s="357" t="s">
        <v>62</v>
      </c>
      <c r="H76" s="358">
        <v>27</v>
      </c>
      <c r="I76" s="359">
        <v>8</v>
      </c>
      <c r="J76" s="360" t="s">
        <v>61</v>
      </c>
      <c r="K76" s="361" t="s">
        <v>16</v>
      </c>
      <c r="L76" s="362" t="s">
        <v>170</v>
      </c>
      <c r="M76" s="363" t="s">
        <v>171</v>
      </c>
      <c r="N76" s="364" t="s">
        <v>172</v>
      </c>
      <c r="O76" s="365"/>
      <c r="P76" s="366">
        <v>0.4</v>
      </c>
      <c r="Q76" s="169">
        <f t="shared" si="48"/>
        <v>0.27999999999999997</v>
      </c>
      <c r="R76" s="170">
        <f t="shared" si="49"/>
        <v>1.3333333333333335</v>
      </c>
      <c r="S76" s="2" t="s">
        <v>121</v>
      </c>
    </row>
    <row r="77" spans="1:19">
      <c r="A77" s="353" t="s">
        <v>49</v>
      </c>
      <c r="B77" s="160" t="s">
        <v>173</v>
      </c>
      <c r="C77" s="354">
        <v>1969</v>
      </c>
      <c r="D77" s="355">
        <v>21500000</v>
      </c>
      <c r="E77" s="356" t="s">
        <v>17</v>
      </c>
      <c r="F77" s="356"/>
      <c r="G77" s="357" t="s">
        <v>62</v>
      </c>
      <c r="H77" s="358">
        <v>27</v>
      </c>
      <c r="I77" s="359">
        <v>8</v>
      </c>
      <c r="J77" s="360" t="s">
        <v>61</v>
      </c>
      <c r="K77" s="361" t="s">
        <v>16</v>
      </c>
      <c r="L77" s="362" t="s">
        <v>170</v>
      </c>
      <c r="M77" s="363" t="s">
        <v>171</v>
      </c>
      <c r="N77" s="364" t="s">
        <v>172</v>
      </c>
      <c r="O77" s="365"/>
      <c r="P77" s="366">
        <v>0.4</v>
      </c>
      <c r="Q77" s="169">
        <f t="shared" si="48"/>
        <v>0.27999999999999997</v>
      </c>
      <c r="R77" s="170">
        <f t="shared" si="49"/>
        <v>1.3333333333333335</v>
      </c>
      <c r="S77" s="2" t="s">
        <v>215</v>
      </c>
    </row>
    <row r="78" spans="1:19">
      <c r="A78" s="353" t="s">
        <v>49</v>
      </c>
      <c r="B78" s="160" t="s">
        <v>173</v>
      </c>
      <c r="C78" s="354">
        <v>1969</v>
      </c>
      <c r="D78" s="355">
        <v>21500000</v>
      </c>
      <c r="E78" s="356" t="s">
        <v>17</v>
      </c>
      <c r="F78" s="356"/>
      <c r="G78" s="357" t="s">
        <v>62</v>
      </c>
      <c r="H78" s="358">
        <v>27</v>
      </c>
      <c r="I78" s="359">
        <v>8</v>
      </c>
      <c r="J78" s="360" t="s">
        <v>61</v>
      </c>
      <c r="K78" s="361" t="s">
        <v>16</v>
      </c>
      <c r="L78" s="362" t="s">
        <v>170</v>
      </c>
      <c r="M78" s="363" t="s">
        <v>171</v>
      </c>
      <c r="N78" s="364" t="s">
        <v>172</v>
      </c>
      <c r="O78" s="365"/>
      <c r="P78" s="366">
        <v>0.4</v>
      </c>
      <c r="Q78" s="169">
        <f t="shared" ref="Q78" si="50">0.7*P78</f>
        <v>0.27999999999999997</v>
      </c>
      <c r="R78" s="170">
        <f t="shared" ref="R78" si="51">(P78/0.3)</f>
        <v>1.3333333333333335</v>
      </c>
      <c r="S78" s="2" t="s">
        <v>216</v>
      </c>
    </row>
    <row r="79" spans="1:19">
      <c r="A79" s="353" t="s">
        <v>49</v>
      </c>
      <c r="B79" s="160" t="s">
        <v>173</v>
      </c>
      <c r="C79" s="354">
        <v>1970</v>
      </c>
      <c r="D79" s="355">
        <v>10000000</v>
      </c>
      <c r="E79" s="356" t="s">
        <v>17</v>
      </c>
      <c r="F79" s="356"/>
      <c r="G79" s="357" t="s">
        <v>62</v>
      </c>
      <c r="H79" s="358">
        <v>27</v>
      </c>
      <c r="I79" s="359">
        <v>8</v>
      </c>
      <c r="J79" s="360" t="s">
        <v>61</v>
      </c>
      <c r="K79" s="361" t="s">
        <v>16</v>
      </c>
      <c r="L79" s="362" t="s">
        <v>170</v>
      </c>
      <c r="M79" s="363" t="s">
        <v>171</v>
      </c>
      <c r="N79" s="364" t="s">
        <v>172</v>
      </c>
      <c r="O79" s="365"/>
      <c r="P79" s="366">
        <v>0.4</v>
      </c>
      <c r="Q79" s="169">
        <f t="shared" ref="Q79" si="52">0.7*P79</f>
        <v>0.27999999999999997</v>
      </c>
      <c r="R79" s="170">
        <f t="shared" ref="R79" si="53">(P79/0.3)</f>
        <v>1.3333333333333335</v>
      </c>
      <c r="S79" s="2" t="s">
        <v>57</v>
      </c>
    </row>
    <row r="80" spans="1:19">
      <c r="A80" s="353" t="s">
        <v>49</v>
      </c>
      <c r="B80" s="160" t="s">
        <v>173</v>
      </c>
      <c r="C80" s="354">
        <v>1971</v>
      </c>
      <c r="D80" s="355">
        <v>15000000</v>
      </c>
      <c r="E80" s="356" t="s">
        <v>17</v>
      </c>
      <c r="F80" s="356"/>
      <c r="G80" s="357" t="s">
        <v>62</v>
      </c>
      <c r="H80" s="358">
        <v>27</v>
      </c>
      <c r="I80" s="359">
        <v>8</v>
      </c>
      <c r="J80" s="360" t="s">
        <v>61</v>
      </c>
      <c r="K80" s="361" t="s">
        <v>16</v>
      </c>
      <c r="L80" s="362" t="s">
        <v>170</v>
      </c>
      <c r="M80" s="363" t="s">
        <v>171</v>
      </c>
      <c r="N80" s="364" t="s">
        <v>172</v>
      </c>
      <c r="O80" s="365"/>
      <c r="P80" s="366">
        <v>0.4</v>
      </c>
      <c r="Q80" s="169">
        <f t="shared" ref="Q80" si="54">0.7*P80</f>
        <v>0.27999999999999997</v>
      </c>
      <c r="R80" s="170">
        <f t="shared" ref="R80" si="55">(P80/0.3)</f>
        <v>1.3333333333333335</v>
      </c>
      <c r="S80" s="2" t="s">
        <v>57</v>
      </c>
    </row>
    <row r="81" spans="1:19">
      <c r="A81" s="353" t="s">
        <v>49</v>
      </c>
      <c r="B81" s="160" t="s">
        <v>173</v>
      </c>
      <c r="C81" s="354">
        <v>1971</v>
      </c>
      <c r="D81" s="355">
        <v>15000000</v>
      </c>
      <c r="E81" s="356" t="s">
        <v>17</v>
      </c>
      <c r="F81" s="356"/>
      <c r="G81" s="357" t="s">
        <v>62</v>
      </c>
      <c r="H81" s="358">
        <v>27</v>
      </c>
      <c r="I81" s="359">
        <v>8</v>
      </c>
      <c r="J81" s="360" t="s">
        <v>61</v>
      </c>
      <c r="K81" s="361" t="s">
        <v>16</v>
      </c>
      <c r="L81" s="362" t="s">
        <v>170</v>
      </c>
      <c r="M81" s="363" t="s">
        <v>171</v>
      </c>
      <c r="N81" s="364" t="s">
        <v>172</v>
      </c>
      <c r="O81" s="365"/>
      <c r="P81" s="366">
        <v>0.4</v>
      </c>
      <c r="Q81" s="169">
        <f t="shared" ref="Q81" si="56">0.7*P81</f>
        <v>0.27999999999999997</v>
      </c>
      <c r="R81" s="170">
        <f t="shared" ref="R81" si="57">(P81/0.3)</f>
        <v>1.3333333333333335</v>
      </c>
      <c r="S81" s="2" t="s">
        <v>59</v>
      </c>
    </row>
    <row r="82" spans="1:19">
      <c r="A82" s="353" t="s">
        <v>49</v>
      </c>
      <c r="B82" s="160" t="s">
        <v>173</v>
      </c>
      <c r="C82" s="354">
        <v>1974</v>
      </c>
      <c r="D82" s="355">
        <v>5000000</v>
      </c>
      <c r="E82" s="356" t="s">
        <v>17</v>
      </c>
      <c r="F82" s="356"/>
      <c r="G82" s="357" t="s">
        <v>62</v>
      </c>
      <c r="H82" s="358">
        <v>27</v>
      </c>
      <c r="I82" s="359">
        <v>8</v>
      </c>
      <c r="J82" s="360" t="s">
        <v>61</v>
      </c>
      <c r="K82" s="361" t="s">
        <v>16</v>
      </c>
      <c r="L82" s="362" t="s">
        <v>170</v>
      </c>
      <c r="M82" s="363" t="s">
        <v>171</v>
      </c>
      <c r="N82" s="364" t="s">
        <v>172</v>
      </c>
      <c r="O82" s="365"/>
      <c r="P82" s="366">
        <v>0.4</v>
      </c>
      <c r="Q82" s="169">
        <f t="shared" ref="Q82:Q84" si="58">0.7*P82</f>
        <v>0.27999999999999997</v>
      </c>
      <c r="R82" s="170">
        <f t="shared" ref="R82:R84" si="59">(P82/0.3)</f>
        <v>1.3333333333333335</v>
      </c>
      <c r="S82" s="2" t="s">
        <v>57</v>
      </c>
    </row>
    <row r="83" spans="1:19">
      <c r="A83" s="73" t="s">
        <v>30</v>
      </c>
      <c r="B83" s="33" t="s">
        <v>163</v>
      </c>
      <c r="C83" s="30">
        <v>1948</v>
      </c>
      <c r="D83" s="31">
        <v>2000000</v>
      </c>
      <c r="E83" s="32" t="s">
        <v>120</v>
      </c>
      <c r="F83" s="33"/>
      <c r="G83" s="34" t="s">
        <v>45</v>
      </c>
      <c r="H83" s="35">
        <v>30</v>
      </c>
      <c r="I83" s="36">
        <v>12.5</v>
      </c>
      <c r="J83" s="35" t="s">
        <v>52</v>
      </c>
      <c r="K83" s="37" t="s">
        <v>16</v>
      </c>
      <c r="L83" s="38" t="s">
        <v>53</v>
      </c>
      <c r="M83" s="39" t="s">
        <v>54</v>
      </c>
      <c r="N83" s="39" t="s">
        <v>55</v>
      </c>
      <c r="O83" s="40" t="s">
        <v>56</v>
      </c>
      <c r="P83" s="156">
        <v>5</v>
      </c>
      <c r="Q83" s="349">
        <f t="shared" ref="Q83" si="60">0.7*P83</f>
        <v>3.5</v>
      </c>
      <c r="R83" s="332">
        <f t="shared" ref="R83" si="61">(P83/0.3)</f>
        <v>16.666666666666668</v>
      </c>
      <c r="S83" s="2" t="s">
        <v>57</v>
      </c>
    </row>
    <row r="84" spans="1:19">
      <c r="A84" s="73" t="s">
        <v>30</v>
      </c>
      <c r="B84" s="33" t="s">
        <v>163</v>
      </c>
      <c r="C84" s="30">
        <v>1948</v>
      </c>
      <c r="D84" s="31">
        <v>2000000</v>
      </c>
      <c r="E84" s="32" t="s">
        <v>17</v>
      </c>
      <c r="F84" s="33"/>
      <c r="G84" s="34" t="s">
        <v>45</v>
      </c>
      <c r="H84" s="35">
        <v>30</v>
      </c>
      <c r="I84" s="36">
        <v>12.5</v>
      </c>
      <c r="J84" s="35" t="s">
        <v>52</v>
      </c>
      <c r="K84" s="37" t="s">
        <v>16</v>
      </c>
      <c r="L84" s="38" t="s">
        <v>53</v>
      </c>
      <c r="M84" s="39" t="s">
        <v>54</v>
      </c>
      <c r="N84" s="39" t="s">
        <v>55</v>
      </c>
      <c r="O84" s="40" t="s">
        <v>56</v>
      </c>
      <c r="P84" s="156">
        <v>7</v>
      </c>
      <c r="Q84" s="349">
        <f t="shared" si="58"/>
        <v>4.8999999999999995</v>
      </c>
      <c r="R84" s="332">
        <f t="shared" si="59"/>
        <v>23.333333333333336</v>
      </c>
      <c r="S84" s="2" t="s">
        <v>59</v>
      </c>
    </row>
    <row r="85" spans="1:19">
      <c r="A85" s="73" t="s">
        <v>30</v>
      </c>
      <c r="B85" s="33" t="s">
        <v>163</v>
      </c>
      <c r="C85" s="30">
        <v>1949</v>
      </c>
      <c r="D85" s="31">
        <v>4354000</v>
      </c>
      <c r="E85" s="32" t="s">
        <v>17</v>
      </c>
      <c r="F85" s="33"/>
      <c r="G85" s="34" t="s">
        <v>45</v>
      </c>
      <c r="H85" s="35">
        <v>30</v>
      </c>
      <c r="I85" s="36">
        <v>12.5</v>
      </c>
      <c r="J85" s="35" t="s">
        <v>52</v>
      </c>
      <c r="K85" s="37" t="s">
        <v>16</v>
      </c>
      <c r="L85" s="38" t="s">
        <v>53</v>
      </c>
      <c r="M85" s="39" t="s">
        <v>54</v>
      </c>
      <c r="N85" s="39" t="s">
        <v>55</v>
      </c>
      <c r="O85" s="40" t="s">
        <v>56</v>
      </c>
      <c r="P85" s="156">
        <v>7</v>
      </c>
      <c r="Q85" s="349">
        <f t="shared" si="38"/>
        <v>4.8999999999999995</v>
      </c>
      <c r="R85" s="332">
        <f t="shared" si="39"/>
        <v>23.333333333333336</v>
      </c>
      <c r="S85" s="2" t="s">
        <v>57</v>
      </c>
    </row>
    <row r="86" spans="1:19">
      <c r="A86" s="73" t="s">
        <v>49</v>
      </c>
      <c r="B86" s="33" t="s">
        <v>164</v>
      </c>
      <c r="C86" s="30">
        <v>1951</v>
      </c>
      <c r="D86" s="31">
        <v>1698000</v>
      </c>
      <c r="E86" s="32" t="s">
        <v>17</v>
      </c>
      <c r="F86" s="33"/>
      <c r="G86" s="34" t="s">
        <v>45</v>
      </c>
      <c r="H86" s="35">
        <v>30</v>
      </c>
      <c r="I86" s="36">
        <v>12.5</v>
      </c>
      <c r="J86" s="35" t="s">
        <v>52</v>
      </c>
      <c r="K86" s="37" t="s">
        <v>16</v>
      </c>
      <c r="L86" s="38" t="s">
        <v>25</v>
      </c>
      <c r="M86" s="39" t="s">
        <v>60</v>
      </c>
      <c r="N86" s="39" t="s">
        <v>55</v>
      </c>
      <c r="O86" s="40" t="s">
        <v>56</v>
      </c>
      <c r="P86" s="156">
        <v>7</v>
      </c>
      <c r="Q86" s="350">
        <f t="shared" si="38"/>
        <v>4.8999999999999995</v>
      </c>
      <c r="R86" s="332">
        <f t="shared" si="39"/>
        <v>23.333333333333336</v>
      </c>
      <c r="S86" s="2" t="s">
        <v>57</v>
      </c>
    </row>
    <row r="87" spans="1:19">
      <c r="A87" s="73" t="s">
        <v>49</v>
      </c>
      <c r="B87" s="33" t="s">
        <v>164</v>
      </c>
      <c r="C87" s="30">
        <v>1951</v>
      </c>
      <c r="D87" s="31">
        <v>1698000</v>
      </c>
      <c r="E87" s="32" t="s">
        <v>17</v>
      </c>
      <c r="F87" s="33"/>
      <c r="G87" s="34" t="s">
        <v>45</v>
      </c>
      <c r="H87" s="35">
        <v>30</v>
      </c>
      <c r="I87" s="36">
        <v>12.5</v>
      </c>
      <c r="J87" s="35" t="s">
        <v>52</v>
      </c>
      <c r="K87" s="37" t="s">
        <v>16</v>
      </c>
      <c r="L87" s="38" t="s">
        <v>25</v>
      </c>
      <c r="M87" s="39" t="s">
        <v>60</v>
      </c>
      <c r="N87" s="39" t="s">
        <v>55</v>
      </c>
      <c r="O87" s="40" t="s">
        <v>56</v>
      </c>
      <c r="P87" s="156">
        <v>7</v>
      </c>
      <c r="Q87" s="349">
        <f t="shared" si="38"/>
        <v>4.8999999999999995</v>
      </c>
      <c r="R87" s="332">
        <f t="shared" si="39"/>
        <v>23.333333333333336</v>
      </c>
      <c r="S87" s="2" t="s">
        <v>59</v>
      </c>
    </row>
    <row r="88" spans="1:19">
      <c r="A88" s="73" t="s">
        <v>49</v>
      </c>
      <c r="B88" s="33" t="s">
        <v>164</v>
      </c>
      <c r="C88" s="30">
        <v>1954</v>
      </c>
      <c r="D88" s="31">
        <v>2978000</v>
      </c>
      <c r="E88" s="32" t="s">
        <v>17</v>
      </c>
      <c r="F88" s="33"/>
      <c r="G88" s="34" t="s">
        <v>45</v>
      </c>
      <c r="H88" s="35">
        <v>30</v>
      </c>
      <c r="I88" s="36">
        <v>12.5</v>
      </c>
      <c r="J88" s="35" t="s">
        <v>52</v>
      </c>
      <c r="K88" s="37" t="s">
        <v>16</v>
      </c>
      <c r="L88" s="38" t="s">
        <v>25</v>
      </c>
      <c r="M88" s="39" t="s">
        <v>60</v>
      </c>
      <c r="N88" s="39" t="s">
        <v>55</v>
      </c>
      <c r="O88" s="60" t="s">
        <v>56</v>
      </c>
      <c r="P88" s="157">
        <v>7</v>
      </c>
      <c r="Q88" s="349">
        <f t="shared" si="38"/>
        <v>4.8999999999999995</v>
      </c>
      <c r="R88" s="332">
        <f t="shared" si="39"/>
        <v>23.333333333333336</v>
      </c>
      <c r="S88" s="2" t="s">
        <v>57</v>
      </c>
    </row>
    <row r="89" spans="1:19">
      <c r="A89" s="159" t="s">
        <v>36</v>
      </c>
      <c r="B89" s="160" t="s">
        <v>165</v>
      </c>
      <c r="C89" s="161">
        <v>1964</v>
      </c>
      <c r="D89" s="162">
        <v>41521000</v>
      </c>
      <c r="E89" s="163" t="s">
        <v>17</v>
      </c>
      <c r="F89" s="164"/>
      <c r="G89" s="164" t="s">
        <v>19</v>
      </c>
      <c r="H89" s="164">
        <v>24</v>
      </c>
      <c r="I89" s="165">
        <v>6</v>
      </c>
      <c r="J89" s="164" t="s">
        <v>20</v>
      </c>
      <c r="K89" s="166" t="s">
        <v>16</v>
      </c>
      <c r="L89" s="163" t="s">
        <v>92</v>
      </c>
      <c r="M89" s="167" t="s">
        <v>93</v>
      </c>
      <c r="N89" s="167" t="s">
        <v>94</v>
      </c>
      <c r="O89" s="160"/>
      <c r="P89" s="175">
        <v>0.5</v>
      </c>
      <c r="Q89" s="351">
        <f t="shared" si="38"/>
        <v>0.35</v>
      </c>
      <c r="R89" s="170">
        <f t="shared" si="39"/>
        <v>1.6666666666666667</v>
      </c>
      <c r="S89" s="2" t="s">
        <v>57</v>
      </c>
    </row>
    <row r="90" spans="1:19">
      <c r="A90" s="159" t="s">
        <v>36</v>
      </c>
      <c r="B90" s="160" t="s">
        <v>165</v>
      </c>
      <c r="C90" s="161">
        <v>1966</v>
      </c>
      <c r="D90" s="162">
        <v>23410000</v>
      </c>
      <c r="E90" s="163" t="s">
        <v>17</v>
      </c>
      <c r="F90" s="164"/>
      <c r="G90" s="164" t="s">
        <v>19</v>
      </c>
      <c r="H90" s="164">
        <v>24</v>
      </c>
      <c r="I90" s="165">
        <v>6</v>
      </c>
      <c r="J90" s="164" t="s">
        <v>20</v>
      </c>
      <c r="K90" s="166" t="s">
        <v>16</v>
      </c>
      <c r="L90" s="163" t="s">
        <v>92</v>
      </c>
      <c r="M90" s="167" t="s">
        <v>93</v>
      </c>
      <c r="N90" s="167" t="s">
        <v>94</v>
      </c>
      <c r="O90" s="160"/>
      <c r="P90" s="168">
        <v>0.5</v>
      </c>
      <c r="Q90" s="351">
        <f>0.7*P90</f>
        <v>0.35</v>
      </c>
      <c r="R90" s="170">
        <f t="shared" si="39"/>
        <v>1.6666666666666667</v>
      </c>
      <c r="S90" s="2" t="s">
        <v>57</v>
      </c>
    </row>
    <row r="91" spans="1:19">
      <c r="A91" s="159" t="s">
        <v>36</v>
      </c>
      <c r="B91" s="160" t="s">
        <v>165</v>
      </c>
      <c r="C91" s="161">
        <v>1966</v>
      </c>
      <c r="D91" s="162">
        <v>23410000</v>
      </c>
      <c r="E91" s="163" t="s">
        <v>17</v>
      </c>
      <c r="F91" s="164"/>
      <c r="G91" s="164" t="s">
        <v>19</v>
      </c>
      <c r="H91" s="164">
        <v>24</v>
      </c>
      <c r="I91" s="165">
        <v>6</v>
      </c>
      <c r="J91" s="164" t="s">
        <v>20</v>
      </c>
      <c r="K91" s="166" t="s">
        <v>16</v>
      </c>
      <c r="L91" s="163" t="s">
        <v>92</v>
      </c>
      <c r="M91" s="167" t="s">
        <v>93</v>
      </c>
      <c r="N91" s="167" t="s">
        <v>94</v>
      </c>
      <c r="O91" s="160"/>
      <c r="P91" s="168">
        <v>0.5</v>
      </c>
      <c r="Q91" s="351">
        <f t="shared" si="38"/>
        <v>0.35</v>
      </c>
      <c r="R91" s="170">
        <f t="shared" si="39"/>
        <v>1.6666666666666667</v>
      </c>
      <c r="S91" s="2" t="s">
        <v>59</v>
      </c>
    </row>
    <row r="92" spans="1:19">
      <c r="A92" s="159" t="s">
        <v>36</v>
      </c>
      <c r="B92" s="160" t="s">
        <v>165</v>
      </c>
      <c r="C92" s="161">
        <v>1966</v>
      </c>
      <c r="D92" s="162">
        <v>23410000</v>
      </c>
      <c r="E92" s="163" t="s">
        <v>17</v>
      </c>
      <c r="F92" s="164"/>
      <c r="G92" s="164" t="s">
        <v>19</v>
      </c>
      <c r="H92" s="164">
        <v>24</v>
      </c>
      <c r="I92" s="165">
        <v>6</v>
      </c>
      <c r="J92" s="164" t="s">
        <v>20</v>
      </c>
      <c r="K92" s="166" t="s">
        <v>16</v>
      </c>
      <c r="L92" s="163" t="s">
        <v>92</v>
      </c>
      <c r="M92" s="167" t="s">
        <v>93</v>
      </c>
      <c r="N92" s="167" t="s">
        <v>94</v>
      </c>
      <c r="O92" s="160"/>
      <c r="P92" s="168">
        <v>0.5</v>
      </c>
      <c r="Q92" s="351">
        <f>0.7*P92</f>
        <v>0.35</v>
      </c>
      <c r="R92" s="170">
        <f t="shared" si="39"/>
        <v>1.6666666666666667</v>
      </c>
      <c r="S92" s="2" t="s">
        <v>58</v>
      </c>
    </row>
    <row r="93" spans="1:19">
      <c r="A93" s="159" t="s">
        <v>36</v>
      </c>
      <c r="B93" s="160" t="s">
        <v>165</v>
      </c>
      <c r="C93" s="161">
        <v>1968</v>
      </c>
      <c r="D93" s="162">
        <v>16105000</v>
      </c>
      <c r="E93" s="163" t="s">
        <v>17</v>
      </c>
      <c r="F93" s="164"/>
      <c r="G93" s="164" t="s">
        <v>19</v>
      </c>
      <c r="H93" s="164">
        <v>24</v>
      </c>
      <c r="I93" s="165">
        <v>6</v>
      </c>
      <c r="J93" s="164" t="s">
        <v>20</v>
      </c>
      <c r="K93" s="166" t="s">
        <v>16</v>
      </c>
      <c r="L93" s="163" t="s">
        <v>92</v>
      </c>
      <c r="M93" s="167" t="s">
        <v>93</v>
      </c>
      <c r="N93" s="167" t="s">
        <v>94</v>
      </c>
      <c r="O93" s="160"/>
      <c r="P93" s="168">
        <v>0.4</v>
      </c>
      <c r="Q93" s="169">
        <f t="shared" ref="Q93:Q107" si="62">0.7*P93</f>
        <v>0.27999999999999997</v>
      </c>
      <c r="R93" s="170">
        <f t="shared" si="39"/>
        <v>1.3333333333333335</v>
      </c>
      <c r="S93" s="2" t="s">
        <v>57</v>
      </c>
    </row>
    <row r="94" spans="1:19">
      <c r="A94" s="159" t="s">
        <v>36</v>
      </c>
      <c r="B94" s="160" t="s">
        <v>165</v>
      </c>
      <c r="C94" s="161">
        <v>1968</v>
      </c>
      <c r="D94" s="162">
        <v>16105000</v>
      </c>
      <c r="E94" s="163" t="s">
        <v>17</v>
      </c>
      <c r="F94" s="164"/>
      <c r="G94" s="164" t="s">
        <v>19</v>
      </c>
      <c r="H94" s="164">
        <v>24</v>
      </c>
      <c r="I94" s="165">
        <v>6</v>
      </c>
      <c r="J94" s="164" t="s">
        <v>20</v>
      </c>
      <c r="K94" s="166" t="s">
        <v>16</v>
      </c>
      <c r="L94" s="163" t="s">
        <v>92</v>
      </c>
      <c r="M94" s="167" t="s">
        <v>93</v>
      </c>
      <c r="N94" s="167" t="s">
        <v>94</v>
      </c>
      <c r="O94" s="160"/>
      <c r="P94" s="175">
        <v>0.4</v>
      </c>
      <c r="Q94" s="169">
        <f t="shared" si="62"/>
        <v>0.27999999999999997</v>
      </c>
      <c r="R94" s="170">
        <f t="shared" si="39"/>
        <v>1.3333333333333335</v>
      </c>
      <c r="S94" s="2" t="s">
        <v>59</v>
      </c>
    </row>
    <row r="95" spans="1:19">
      <c r="A95" s="232" t="s">
        <v>36</v>
      </c>
      <c r="B95" s="231" t="s">
        <v>165</v>
      </c>
      <c r="C95" s="233">
        <v>1973</v>
      </c>
      <c r="D95" s="234">
        <v>75138000</v>
      </c>
      <c r="E95" s="235" t="s">
        <v>17</v>
      </c>
      <c r="F95" s="236" t="s">
        <v>98</v>
      </c>
      <c r="G95" s="236" t="s">
        <v>19</v>
      </c>
      <c r="H95" s="236">
        <v>15.5</v>
      </c>
      <c r="I95" s="236">
        <v>1.6</v>
      </c>
      <c r="J95" s="237" t="s">
        <v>99</v>
      </c>
      <c r="K95" s="238" t="s">
        <v>16</v>
      </c>
      <c r="L95" s="239" t="s">
        <v>100</v>
      </c>
      <c r="M95" s="238" t="s">
        <v>101</v>
      </c>
      <c r="N95" s="238" t="s">
        <v>102</v>
      </c>
      <c r="O95" s="240"/>
      <c r="P95" s="241">
        <v>0.1</v>
      </c>
      <c r="Q95" s="242">
        <f t="shared" si="62"/>
        <v>6.9999999999999993E-2</v>
      </c>
      <c r="R95" s="243">
        <v>1</v>
      </c>
      <c r="S95" s="2" t="s">
        <v>57</v>
      </c>
    </row>
    <row r="96" spans="1:19">
      <c r="A96" s="232" t="s">
        <v>36</v>
      </c>
      <c r="B96" s="231" t="s">
        <v>165</v>
      </c>
      <c r="C96" s="233">
        <v>1976</v>
      </c>
      <c r="D96" s="234">
        <v>73296000</v>
      </c>
      <c r="E96" s="235" t="s">
        <v>17</v>
      </c>
      <c r="F96" s="236" t="s">
        <v>98</v>
      </c>
      <c r="G96" s="236" t="s">
        <v>19</v>
      </c>
      <c r="H96" s="236">
        <v>15.5</v>
      </c>
      <c r="I96" s="236">
        <v>1.6</v>
      </c>
      <c r="J96" s="237" t="s">
        <v>99</v>
      </c>
      <c r="K96" s="238" t="s">
        <v>16</v>
      </c>
      <c r="L96" s="239" t="s">
        <v>100</v>
      </c>
      <c r="M96" s="238" t="s">
        <v>101</v>
      </c>
      <c r="N96" s="238" t="s">
        <v>102</v>
      </c>
      <c r="O96" s="240"/>
      <c r="P96" s="244">
        <v>0.1</v>
      </c>
      <c r="Q96" s="242">
        <f t="shared" si="62"/>
        <v>6.9999999999999993E-2</v>
      </c>
      <c r="R96" s="243">
        <v>1</v>
      </c>
      <c r="S96" s="2" t="s">
        <v>57</v>
      </c>
    </row>
    <row r="97" spans="1:19">
      <c r="A97" s="232" t="s">
        <v>36</v>
      </c>
      <c r="B97" s="231" t="s">
        <v>165</v>
      </c>
      <c r="C97" s="233">
        <v>1976</v>
      </c>
      <c r="D97" s="234">
        <v>73296000</v>
      </c>
      <c r="E97" s="235" t="s">
        <v>17</v>
      </c>
      <c r="F97" s="236" t="s">
        <v>98</v>
      </c>
      <c r="G97" s="236" t="s">
        <v>19</v>
      </c>
      <c r="H97" s="236">
        <v>15.5</v>
      </c>
      <c r="I97" s="236">
        <v>1.6</v>
      </c>
      <c r="J97" s="237" t="s">
        <v>99</v>
      </c>
      <c r="K97" s="238" t="s">
        <v>16</v>
      </c>
      <c r="L97" s="239" t="s">
        <v>100</v>
      </c>
      <c r="M97" s="238" t="s">
        <v>101</v>
      </c>
      <c r="N97" s="238" t="s">
        <v>102</v>
      </c>
      <c r="O97" s="240"/>
      <c r="P97" s="244">
        <v>0.1</v>
      </c>
      <c r="Q97" s="242">
        <f t="shared" si="62"/>
        <v>6.9999999999999993E-2</v>
      </c>
      <c r="R97" s="243">
        <v>1</v>
      </c>
      <c r="S97" s="2" t="s">
        <v>59</v>
      </c>
    </row>
    <row r="98" spans="1:19">
      <c r="A98" s="245" t="s">
        <v>36</v>
      </c>
      <c r="B98" s="246" t="s">
        <v>166</v>
      </c>
      <c r="C98" s="247">
        <v>1954</v>
      </c>
      <c r="D98" s="248">
        <v>19739000</v>
      </c>
      <c r="E98" s="249" t="s">
        <v>24</v>
      </c>
      <c r="F98" s="250"/>
      <c r="G98" s="250" t="s">
        <v>19</v>
      </c>
      <c r="H98" s="250">
        <v>18</v>
      </c>
      <c r="I98" s="251">
        <v>3</v>
      </c>
      <c r="J98" s="250" t="s">
        <v>74</v>
      </c>
      <c r="K98" s="252" t="s">
        <v>16</v>
      </c>
      <c r="L98" s="249" t="s">
        <v>105</v>
      </c>
      <c r="M98" s="253" t="s">
        <v>106</v>
      </c>
      <c r="N98" s="253" t="s">
        <v>107</v>
      </c>
      <c r="O98" s="246"/>
      <c r="P98" s="254">
        <v>0.1</v>
      </c>
      <c r="Q98" s="255">
        <f t="shared" si="62"/>
        <v>6.9999999999999993E-2</v>
      </c>
      <c r="R98" s="256">
        <v>1</v>
      </c>
      <c r="S98" s="2" t="s">
        <v>57</v>
      </c>
    </row>
    <row r="99" spans="1:19">
      <c r="A99" s="218" t="s">
        <v>36</v>
      </c>
      <c r="B99" s="219" t="s">
        <v>166</v>
      </c>
      <c r="C99" s="220">
        <v>1956</v>
      </c>
      <c r="D99" s="221">
        <v>12323000</v>
      </c>
      <c r="E99" s="222" t="s">
        <v>120</v>
      </c>
      <c r="F99" s="223" t="s">
        <v>108</v>
      </c>
      <c r="G99" s="223" t="s">
        <v>19</v>
      </c>
      <c r="H99" s="223">
        <v>18</v>
      </c>
      <c r="I99" s="224">
        <v>3</v>
      </c>
      <c r="J99" s="223" t="s">
        <v>74</v>
      </c>
      <c r="K99" s="225" t="s">
        <v>16</v>
      </c>
      <c r="L99" s="222" t="s">
        <v>109</v>
      </c>
      <c r="M99" s="226" t="s">
        <v>106</v>
      </c>
      <c r="N99" s="226" t="s">
        <v>110</v>
      </c>
      <c r="O99" s="219"/>
      <c r="P99" s="227">
        <v>1</v>
      </c>
      <c r="Q99" s="228">
        <f t="shared" si="62"/>
        <v>0.7</v>
      </c>
      <c r="R99" s="229">
        <f>(P99/0.3)</f>
        <v>3.3333333333333335</v>
      </c>
      <c r="S99" s="2" t="s">
        <v>57</v>
      </c>
    </row>
    <row r="100" spans="1:19">
      <c r="A100" s="218" t="s">
        <v>36</v>
      </c>
      <c r="B100" s="219" t="s">
        <v>166</v>
      </c>
      <c r="C100" s="220">
        <v>1957</v>
      </c>
      <c r="D100" s="221">
        <v>13227000</v>
      </c>
      <c r="E100" s="222" t="s">
        <v>17</v>
      </c>
      <c r="F100" s="223" t="s">
        <v>108</v>
      </c>
      <c r="G100" s="223" t="s">
        <v>19</v>
      </c>
      <c r="H100" s="223">
        <v>18</v>
      </c>
      <c r="I100" s="224">
        <v>3</v>
      </c>
      <c r="J100" s="223" t="s">
        <v>74</v>
      </c>
      <c r="K100" s="225" t="s">
        <v>16</v>
      </c>
      <c r="L100" s="222" t="s">
        <v>109</v>
      </c>
      <c r="M100" s="226" t="s">
        <v>106</v>
      </c>
      <c r="N100" s="226" t="s">
        <v>110</v>
      </c>
      <c r="O100" s="219"/>
      <c r="P100" s="227">
        <v>1</v>
      </c>
      <c r="Q100" s="228">
        <f t="shared" si="62"/>
        <v>0.7</v>
      </c>
      <c r="R100" s="229">
        <f>(P100/0.3)</f>
        <v>3.3333333333333335</v>
      </c>
      <c r="S100" s="2" t="s">
        <v>57</v>
      </c>
    </row>
    <row r="101" spans="1:19">
      <c r="A101" s="218" t="s">
        <v>36</v>
      </c>
      <c r="B101" s="219" t="s">
        <v>166</v>
      </c>
      <c r="C101" s="220">
        <v>1958</v>
      </c>
      <c r="D101" s="221">
        <v>10870000</v>
      </c>
      <c r="E101" s="222" t="s">
        <v>24</v>
      </c>
      <c r="F101" s="223" t="s">
        <v>108</v>
      </c>
      <c r="G101" s="223" t="s">
        <v>19</v>
      </c>
      <c r="H101" s="223">
        <v>18</v>
      </c>
      <c r="I101" s="224">
        <v>3</v>
      </c>
      <c r="J101" s="223" t="s">
        <v>74</v>
      </c>
      <c r="K101" s="225" t="s">
        <v>16</v>
      </c>
      <c r="L101" s="222" t="s">
        <v>109</v>
      </c>
      <c r="M101" s="226" t="s">
        <v>106</v>
      </c>
      <c r="N101" s="226" t="s">
        <v>110</v>
      </c>
      <c r="O101" s="219"/>
      <c r="P101" s="230">
        <v>0.1</v>
      </c>
      <c r="Q101" s="228">
        <f t="shared" si="62"/>
        <v>6.9999999999999993E-2</v>
      </c>
      <c r="R101" s="229">
        <v>1</v>
      </c>
      <c r="S101" s="2" t="s">
        <v>57</v>
      </c>
    </row>
    <row r="102" spans="1:19">
      <c r="A102" s="218" t="s">
        <v>36</v>
      </c>
      <c r="B102" s="219" t="s">
        <v>166</v>
      </c>
      <c r="C102" s="220">
        <v>1960</v>
      </c>
      <c r="D102" s="221">
        <v>5107000</v>
      </c>
      <c r="E102" s="222" t="s">
        <v>24</v>
      </c>
      <c r="F102" s="223" t="s">
        <v>108</v>
      </c>
      <c r="G102" s="223" t="s">
        <v>19</v>
      </c>
      <c r="H102" s="223">
        <v>18</v>
      </c>
      <c r="I102" s="224">
        <v>3</v>
      </c>
      <c r="J102" s="223" t="s">
        <v>74</v>
      </c>
      <c r="K102" s="225" t="s">
        <v>16</v>
      </c>
      <c r="L102" s="222" t="s">
        <v>109</v>
      </c>
      <c r="M102" s="226" t="s">
        <v>106</v>
      </c>
      <c r="N102" s="226" t="s">
        <v>110</v>
      </c>
      <c r="O102" s="219"/>
      <c r="P102" s="227">
        <v>0.3</v>
      </c>
      <c r="Q102" s="228">
        <f t="shared" si="62"/>
        <v>0.21</v>
      </c>
      <c r="R102" s="229">
        <f>(P102/0.3)</f>
        <v>1</v>
      </c>
      <c r="S102" s="2" t="s">
        <v>57</v>
      </c>
    </row>
    <row r="103" spans="1:19">
      <c r="A103" s="232" t="s">
        <v>36</v>
      </c>
      <c r="B103" s="231" t="s">
        <v>166</v>
      </c>
      <c r="C103" s="233">
        <v>1967</v>
      </c>
      <c r="D103" s="234">
        <v>21544000</v>
      </c>
      <c r="E103" s="235" t="s">
        <v>17</v>
      </c>
      <c r="F103" s="236" t="s">
        <v>108</v>
      </c>
      <c r="G103" s="236" t="s">
        <v>19</v>
      </c>
      <c r="H103" s="236">
        <v>18</v>
      </c>
      <c r="I103" s="257">
        <v>3</v>
      </c>
      <c r="J103" s="236" t="s">
        <v>74</v>
      </c>
      <c r="K103" s="258" t="s">
        <v>16</v>
      </c>
      <c r="L103" s="235" t="s">
        <v>117</v>
      </c>
      <c r="M103" s="259" t="s">
        <v>118</v>
      </c>
      <c r="N103" s="259" t="s">
        <v>119</v>
      </c>
      <c r="O103" s="231"/>
      <c r="P103" s="260">
        <v>0.2</v>
      </c>
      <c r="Q103" s="242">
        <f t="shared" si="62"/>
        <v>0.13999999999999999</v>
      </c>
      <c r="R103" s="243">
        <f>(P103/0.3)</f>
        <v>0.66666666666666674</v>
      </c>
      <c r="S103" s="2" t="s">
        <v>57</v>
      </c>
    </row>
    <row r="104" spans="1:19">
      <c r="A104" s="232" t="s">
        <v>36</v>
      </c>
      <c r="B104" s="231" t="s">
        <v>166</v>
      </c>
      <c r="C104" s="233">
        <v>1967</v>
      </c>
      <c r="D104" s="234">
        <v>21544000</v>
      </c>
      <c r="E104" s="235" t="s">
        <v>78</v>
      </c>
      <c r="F104" s="236" t="s">
        <v>108</v>
      </c>
      <c r="G104" s="236" t="s">
        <v>19</v>
      </c>
      <c r="H104" s="236">
        <v>18</v>
      </c>
      <c r="I104" s="257">
        <v>3</v>
      </c>
      <c r="J104" s="236" t="s">
        <v>74</v>
      </c>
      <c r="K104" s="258" t="s">
        <v>16</v>
      </c>
      <c r="L104" s="235" t="s">
        <v>117</v>
      </c>
      <c r="M104" s="259" t="s">
        <v>118</v>
      </c>
      <c r="N104" s="259" t="s">
        <v>119</v>
      </c>
      <c r="O104" s="231"/>
      <c r="P104" s="260">
        <v>1</v>
      </c>
      <c r="Q104" s="242">
        <f>0.7*P104</f>
        <v>0.7</v>
      </c>
      <c r="R104" s="243">
        <f>(P104/0.3)</f>
        <v>3.3333333333333335</v>
      </c>
      <c r="S104" s="2" t="s">
        <v>59</v>
      </c>
    </row>
    <row r="105" spans="1:19">
      <c r="A105" s="232" t="s">
        <v>36</v>
      </c>
      <c r="B105" s="231" t="s">
        <v>166</v>
      </c>
      <c r="C105" s="233">
        <v>1969</v>
      </c>
      <c r="D105" s="234">
        <v>31534000</v>
      </c>
      <c r="E105" s="235" t="s">
        <v>78</v>
      </c>
      <c r="F105" s="236" t="s">
        <v>108</v>
      </c>
      <c r="G105" s="236" t="s">
        <v>19</v>
      </c>
      <c r="H105" s="236">
        <v>18</v>
      </c>
      <c r="I105" s="257">
        <v>3</v>
      </c>
      <c r="J105" s="236" t="s">
        <v>74</v>
      </c>
      <c r="K105" s="258" t="s">
        <v>16</v>
      </c>
      <c r="L105" s="235" t="s">
        <v>117</v>
      </c>
      <c r="M105" s="259" t="s">
        <v>118</v>
      </c>
      <c r="N105" s="259" t="s">
        <v>119</v>
      </c>
      <c r="O105" s="231"/>
      <c r="P105" s="260">
        <v>0.5</v>
      </c>
      <c r="Q105" s="242">
        <f>0.7*P105</f>
        <v>0.35</v>
      </c>
      <c r="R105" s="243">
        <v>1</v>
      </c>
      <c r="S105" s="2" t="s">
        <v>57</v>
      </c>
    </row>
    <row r="106" spans="1:19">
      <c r="A106" s="232" t="s">
        <v>36</v>
      </c>
      <c r="B106" s="231" t="s">
        <v>166</v>
      </c>
      <c r="C106" s="233">
        <v>1970</v>
      </c>
      <c r="D106" s="234">
        <v>37813000</v>
      </c>
      <c r="E106" s="235" t="s">
        <v>17</v>
      </c>
      <c r="F106" s="236" t="s">
        <v>108</v>
      </c>
      <c r="G106" s="236" t="s">
        <v>19</v>
      </c>
      <c r="H106" s="236">
        <v>18</v>
      </c>
      <c r="I106" s="257">
        <v>3</v>
      </c>
      <c r="J106" s="236" t="s">
        <v>74</v>
      </c>
      <c r="K106" s="258" t="s">
        <v>16</v>
      </c>
      <c r="L106" s="235" t="s">
        <v>117</v>
      </c>
      <c r="M106" s="259" t="s">
        <v>118</v>
      </c>
      <c r="N106" s="259" t="s">
        <v>119</v>
      </c>
      <c r="O106" s="231"/>
      <c r="P106" s="260">
        <v>0.1</v>
      </c>
      <c r="Q106" s="242">
        <f t="shared" si="62"/>
        <v>6.9999999999999993E-2</v>
      </c>
      <c r="R106" s="243">
        <v>1</v>
      </c>
      <c r="S106" s="2" t="s">
        <v>57</v>
      </c>
    </row>
    <row r="107" spans="1:19">
      <c r="A107" s="134" t="s">
        <v>36</v>
      </c>
      <c r="B107" s="135" t="s">
        <v>166</v>
      </c>
      <c r="C107" s="136">
        <v>1973</v>
      </c>
      <c r="D107" s="137">
        <v>37538000</v>
      </c>
      <c r="E107" s="138" t="s">
        <v>78</v>
      </c>
      <c r="F107" s="139" t="s">
        <v>98</v>
      </c>
      <c r="G107" s="139" t="s">
        <v>19</v>
      </c>
      <c r="H107" s="139">
        <v>18</v>
      </c>
      <c r="I107" s="140">
        <v>3</v>
      </c>
      <c r="J107" s="139" t="s">
        <v>74</v>
      </c>
      <c r="K107" s="5" t="s">
        <v>16</v>
      </c>
      <c r="L107" s="138" t="s">
        <v>111</v>
      </c>
      <c r="M107" s="142" t="s">
        <v>112</v>
      </c>
      <c r="N107" s="172" t="s">
        <v>113</v>
      </c>
      <c r="O107" s="173"/>
      <c r="P107" s="174">
        <v>0.2</v>
      </c>
      <c r="Q107" s="145">
        <f t="shared" si="62"/>
        <v>0.13999999999999999</v>
      </c>
      <c r="R107" s="146">
        <f t="shared" ref="R107:R108" si="63">(P107/0.3)</f>
        <v>0.66666666666666674</v>
      </c>
      <c r="S107" s="2" t="s">
        <v>57</v>
      </c>
    </row>
    <row r="108" spans="1:19">
      <c r="A108" s="134" t="s">
        <v>36</v>
      </c>
      <c r="B108" s="135" t="s">
        <v>166</v>
      </c>
      <c r="C108" s="136">
        <v>1973</v>
      </c>
      <c r="D108" s="137">
        <v>37538000</v>
      </c>
      <c r="E108" s="138" t="s">
        <v>78</v>
      </c>
      <c r="F108" s="139" t="s">
        <v>98</v>
      </c>
      <c r="G108" s="139" t="s">
        <v>19</v>
      </c>
      <c r="H108" s="139">
        <v>18</v>
      </c>
      <c r="I108" s="140">
        <v>3</v>
      </c>
      <c r="J108" s="139" t="s">
        <v>74</v>
      </c>
      <c r="K108" s="5" t="s">
        <v>16</v>
      </c>
      <c r="L108" s="138" t="s">
        <v>111</v>
      </c>
      <c r="M108" s="142" t="s">
        <v>112</v>
      </c>
      <c r="N108" s="172" t="s">
        <v>113</v>
      </c>
      <c r="O108" s="173"/>
      <c r="P108" s="174">
        <v>0.2</v>
      </c>
      <c r="Q108" s="145">
        <f>0.7*P108</f>
        <v>0.13999999999999999</v>
      </c>
      <c r="R108" s="146">
        <f t="shared" si="63"/>
        <v>0.66666666666666674</v>
      </c>
      <c r="S108" s="2" t="s">
        <v>59</v>
      </c>
    </row>
    <row r="109" spans="1:19">
      <c r="A109" s="203" t="s">
        <v>36</v>
      </c>
      <c r="B109" s="135" t="s">
        <v>166</v>
      </c>
      <c r="C109" s="205">
        <v>1975</v>
      </c>
      <c r="D109" s="206">
        <v>62633000</v>
      </c>
      <c r="E109" s="207" t="s">
        <v>17</v>
      </c>
      <c r="F109" s="208" t="s">
        <v>98</v>
      </c>
      <c r="G109" s="209" t="s">
        <v>19</v>
      </c>
      <c r="H109" s="210">
        <v>18</v>
      </c>
      <c r="I109" s="211">
        <v>3</v>
      </c>
      <c r="J109" s="212" t="s">
        <v>74</v>
      </c>
      <c r="K109" s="213" t="s">
        <v>16</v>
      </c>
      <c r="L109" s="214" t="s">
        <v>111</v>
      </c>
      <c r="M109" s="215" t="s">
        <v>112</v>
      </c>
      <c r="N109" s="216" t="s">
        <v>113</v>
      </c>
      <c r="O109" s="217"/>
      <c r="P109" s="308">
        <v>0.1</v>
      </c>
      <c r="Q109" s="270">
        <f t="shared" ref="Q109:Q124" si="64">0.7*P109</f>
        <v>6.9999999999999993E-2</v>
      </c>
      <c r="R109" s="271">
        <v>1</v>
      </c>
      <c r="S109" s="2" t="s">
        <v>57</v>
      </c>
    </row>
    <row r="110" spans="1:19">
      <c r="A110" s="203" t="s">
        <v>36</v>
      </c>
      <c r="B110" s="135" t="s">
        <v>166</v>
      </c>
      <c r="C110" s="205">
        <v>1977</v>
      </c>
      <c r="D110" s="206">
        <v>61994000</v>
      </c>
      <c r="E110" s="207" t="s">
        <v>17</v>
      </c>
      <c r="F110" s="208" t="s">
        <v>98</v>
      </c>
      <c r="G110" s="209" t="s">
        <v>19</v>
      </c>
      <c r="H110" s="210">
        <v>18</v>
      </c>
      <c r="I110" s="211">
        <v>3</v>
      </c>
      <c r="J110" s="212" t="s">
        <v>74</v>
      </c>
      <c r="K110" s="213" t="s">
        <v>16</v>
      </c>
      <c r="L110" s="214" t="s">
        <v>111</v>
      </c>
      <c r="M110" s="215" t="s">
        <v>112</v>
      </c>
      <c r="N110" s="216" t="s">
        <v>113</v>
      </c>
      <c r="O110" s="217"/>
      <c r="P110" s="308">
        <v>0.1</v>
      </c>
      <c r="Q110" s="270">
        <f t="shared" si="64"/>
        <v>6.9999999999999993E-2</v>
      </c>
      <c r="R110" s="271">
        <v>1</v>
      </c>
      <c r="S110" s="2" t="s">
        <v>57</v>
      </c>
    </row>
    <row r="111" spans="1:19">
      <c r="A111" s="123" t="s">
        <v>36</v>
      </c>
      <c r="B111" s="124" t="s">
        <v>167</v>
      </c>
      <c r="C111" s="125">
        <v>1950</v>
      </c>
      <c r="D111" s="126">
        <v>13771000</v>
      </c>
      <c r="E111" s="127" t="s">
        <v>103</v>
      </c>
      <c r="F111" s="128" t="s">
        <v>84</v>
      </c>
      <c r="G111" s="128" t="s">
        <v>19</v>
      </c>
      <c r="H111" s="128">
        <v>23</v>
      </c>
      <c r="I111" s="128">
        <v>4.5</v>
      </c>
      <c r="J111" s="128" t="s">
        <v>74</v>
      </c>
      <c r="K111" s="129" t="s">
        <v>16</v>
      </c>
      <c r="L111" s="127" t="s">
        <v>85</v>
      </c>
      <c r="M111" s="130" t="s">
        <v>86</v>
      </c>
      <c r="N111" s="130" t="s">
        <v>87</v>
      </c>
      <c r="O111" s="124"/>
      <c r="P111" s="131">
        <v>0.35</v>
      </c>
      <c r="Q111" s="132">
        <f t="shared" si="64"/>
        <v>0.24499999999999997</v>
      </c>
      <c r="R111" s="133">
        <f t="shared" ref="R111:R124" si="65">(P111/0.3)</f>
        <v>1.1666666666666667</v>
      </c>
      <c r="S111" s="2" t="s">
        <v>57</v>
      </c>
    </row>
    <row r="112" spans="1:19">
      <c r="A112" s="123" t="s">
        <v>36</v>
      </c>
      <c r="B112" s="124" t="s">
        <v>167</v>
      </c>
      <c r="C112" s="125">
        <v>1950</v>
      </c>
      <c r="D112" s="126">
        <v>13771000</v>
      </c>
      <c r="E112" s="127" t="s">
        <v>103</v>
      </c>
      <c r="F112" s="128" t="s">
        <v>84</v>
      </c>
      <c r="G112" s="128" t="s">
        <v>19</v>
      </c>
      <c r="H112" s="128">
        <v>23</v>
      </c>
      <c r="I112" s="128">
        <v>4.5</v>
      </c>
      <c r="J112" s="128" t="s">
        <v>74</v>
      </c>
      <c r="K112" s="129" t="s">
        <v>16</v>
      </c>
      <c r="L112" s="127" t="s">
        <v>85</v>
      </c>
      <c r="M112" s="130" t="s">
        <v>86</v>
      </c>
      <c r="N112" s="130" t="s">
        <v>87</v>
      </c>
      <c r="O112" s="124"/>
      <c r="P112" s="131">
        <v>0.35</v>
      </c>
      <c r="Q112" s="132">
        <f t="shared" si="64"/>
        <v>0.24499999999999997</v>
      </c>
      <c r="R112" s="133">
        <f t="shared" si="65"/>
        <v>1.1666666666666667</v>
      </c>
      <c r="S112" s="2" t="s">
        <v>59</v>
      </c>
    </row>
    <row r="113" spans="1:19">
      <c r="A113" s="123" t="s">
        <v>36</v>
      </c>
      <c r="B113" s="124" t="s">
        <v>167</v>
      </c>
      <c r="C113" s="125">
        <v>1953</v>
      </c>
      <c r="D113" s="126">
        <v>9553000</v>
      </c>
      <c r="E113" s="127" t="s">
        <v>24</v>
      </c>
      <c r="F113" s="128" t="s">
        <v>84</v>
      </c>
      <c r="G113" s="128" t="s">
        <v>19</v>
      </c>
      <c r="H113" s="128">
        <v>23</v>
      </c>
      <c r="I113" s="128">
        <v>4.5</v>
      </c>
      <c r="J113" s="128" t="s">
        <v>74</v>
      </c>
      <c r="K113" s="129" t="s">
        <v>16</v>
      </c>
      <c r="L113" s="127" t="s">
        <v>85</v>
      </c>
      <c r="M113" s="130" t="s">
        <v>86</v>
      </c>
      <c r="N113" s="130" t="s">
        <v>87</v>
      </c>
      <c r="O113" s="124"/>
      <c r="P113" s="131">
        <v>0.5</v>
      </c>
      <c r="Q113" s="132">
        <f t="shared" si="64"/>
        <v>0.35</v>
      </c>
      <c r="R113" s="133">
        <f t="shared" si="65"/>
        <v>1.6666666666666667</v>
      </c>
      <c r="S113" s="2" t="s">
        <v>57</v>
      </c>
    </row>
    <row r="114" spans="1:19">
      <c r="A114" s="123" t="s">
        <v>36</v>
      </c>
      <c r="B114" s="124" t="s">
        <v>167</v>
      </c>
      <c r="C114" s="125">
        <v>1954</v>
      </c>
      <c r="D114" s="126">
        <v>11337000</v>
      </c>
      <c r="E114" s="127" t="s">
        <v>17</v>
      </c>
      <c r="F114" s="128" t="s">
        <v>84</v>
      </c>
      <c r="G114" s="128" t="s">
        <v>19</v>
      </c>
      <c r="H114" s="128">
        <v>23</v>
      </c>
      <c r="I114" s="128">
        <v>4.5</v>
      </c>
      <c r="J114" s="128" t="s">
        <v>74</v>
      </c>
      <c r="K114" s="129" t="s">
        <v>16</v>
      </c>
      <c r="L114" s="127" t="s">
        <v>85</v>
      </c>
      <c r="M114" s="130" t="s">
        <v>86</v>
      </c>
      <c r="N114" s="130" t="s">
        <v>87</v>
      </c>
      <c r="O114" s="124"/>
      <c r="P114" s="131">
        <v>1.5</v>
      </c>
      <c r="Q114" s="132">
        <f t="shared" si="64"/>
        <v>1.0499999999999998</v>
      </c>
      <c r="R114" s="133">
        <f t="shared" si="65"/>
        <v>5</v>
      </c>
      <c r="S114" s="2" t="s">
        <v>57</v>
      </c>
    </row>
    <row r="115" spans="1:19">
      <c r="A115" s="123" t="s">
        <v>36</v>
      </c>
      <c r="B115" s="124" t="s">
        <v>167</v>
      </c>
      <c r="C115" s="125">
        <v>1954</v>
      </c>
      <c r="D115" s="126">
        <v>11337000</v>
      </c>
      <c r="E115" s="127" t="s">
        <v>17</v>
      </c>
      <c r="F115" s="128" t="s">
        <v>84</v>
      </c>
      <c r="G115" s="128" t="s">
        <v>19</v>
      </c>
      <c r="H115" s="128">
        <v>23</v>
      </c>
      <c r="I115" s="128">
        <v>4.5</v>
      </c>
      <c r="J115" s="128" t="s">
        <v>74</v>
      </c>
      <c r="K115" s="129" t="s">
        <v>16</v>
      </c>
      <c r="L115" s="127" t="s">
        <v>85</v>
      </c>
      <c r="M115" s="130" t="s">
        <v>86</v>
      </c>
      <c r="N115" s="130" t="s">
        <v>87</v>
      </c>
      <c r="O115" s="171" t="s">
        <v>104</v>
      </c>
      <c r="P115" s="131">
        <v>0.5</v>
      </c>
      <c r="Q115" s="132">
        <f t="shared" si="64"/>
        <v>0.35</v>
      </c>
      <c r="R115" s="133">
        <f t="shared" si="65"/>
        <v>1.6666666666666667</v>
      </c>
      <c r="S115" s="2" t="s">
        <v>59</v>
      </c>
    </row>
    <row r="116" spans="1:19">
      <c r="A116" s="261" t="s">
        <v>36</v>
      </c>
      <c r="B116" s="87" t="s">
        <v>167</v>
      </c>
      <c r="C116" s="88">
        <v>1966</v>
      </c>
      <c r="D116" s="262" t="s">
        <v>77</v>
      </c>
      <c r="E116" s="263" t="s">
        <v>17</v>
      </c>
      <c r="F116" s="92" t="s">
        <v>79</v>
      </c>
      <c r="G116" s="92" t="s">
        <v>19</v>
      </c>
      <c r="H116" s="92">
        <v>23</v>
      </c>
      <c r="I116" s="92">
        <v>4.5</v>
      </c>
      <c r="J116" s="92" t="s">
        <v>74</v>
      </c>
      <c r="K116" s="264" t="s">
        <v>16</v>
      </c>
      <c r="L116" s="263" t="s">
        <v>80</v>
      </c>
      <c r="M116" s="265" t="s">
        <v>81</v>
      </c>
      <c r="N116" s="265" t="s">
        <v>82</v>
      </c>
      <c r="O116" s="265"/>
      <c r="P116" s="266">
        <v>0.4</v>
      </c>
      <c r="Q116" s="100">
        <f t="shared" si="64"/>
        <v>0.27999999999999997</v>
      </c>
      <c r="R116" s="101">
        <f t="shared" si="65"/>
        <v>1.3333333333333335</v>
      </c>
      <c r="S116" s="2" t="s">
        <v>57</v>
      </c>
    </row>
    <row r="117" spans="1:19">
      <c r="A117" s="261" t="s">
        <v>36</v>
      </c>
      <c r="B117" s="87" t="s">
        <v>167</v>
      </c>
      <c r="C117" s="88">
        <v>1966</v>
      </c>
      <c r="D117" s="262" t="s">
        <v>77</v>
      </c>
      <c r="E117" s="263" t="s">
        <v>17</v>
      </c>
      <c r="F117" s="92" t="s">
        <v>79</v>
      </c>
      <c r="G117" s="92" t="s">
        <v>19</v>
      </c>
      <c r="H117" s="92">
        <v>23</v>
      </c>
      <c r="I117" s="92">
        <v>4.5</v>
      </c>
      <c r="J117" s="92" t="s">
        <v>74</v>
      </c>
      <c r="K117" s="264" t="s">
        <v>16</v>
      </c>
      <c r="L117" s="263" t="s">
        <v>80</v>
      </c>
      <c r="M117" s="265" t="s">
        <v>81</v>
      </c>
      <c r="N117" s="265" t="s">
        <v>82</v>
      </c>
      <c r="O117" s="265"/>
      <c r="P117" s="266">
        <v>0.4</v>
      </c>
      <c r="Q117" s="100">
        <f t="shared" si="64"/>
        <v>0.27999999999999997</v>
      </c>
      <c r="R117" s="101">
        <f t="shared" si="65"/>
        <v>1.3333333333333335</v>
      </c>
      <c r="S117" s="2" t="s">
        <v>59</v>
      </c>
    </row>
    <row r="118" spans="1:19">
      <c r="A118" s="261" t="s">
        <v>36</v>
      </c>
      <c r="B118" s="87" t="s">
        <v>167</v>
      </c>
      <c r="C118" s="88">
        <v>1967</v>
      </c>
      <c r="D118" s="262" t="s">
        <v>77</v>
      </c>
      <c r="E118" s="263" t="s">
        <v>17</v>
      </c>
      <c r="F118" s="92" t="s">
        <v>79</v>
      </c>
      <c r="G118" s="92" t="s">
        <v>19</v>
      </c>
      <c r="H118" s="92">
        <v>23</v>
      </c>
      <c r="I118" s="92">
        <v>4.5</v>
      </c>
      <c r="J118" s="92" t="s">
        <v>74</v>
      </c>
      <c r="K118" s="264" t="s">
        <v>16</v>
      </c>
      <c r="L118" s="263" t="s">
        <v>80</v>
      </c>
      <c r="M118" s="265" t="s">
        <v>81</v>
      </c>
      <c r="N118" s="265" t="s">
        <v>82</v>
      </c>
      <c r="O118" s="265"/>
      <c r="P118" s="267">
        <v>0.4</v>
      </c>
      <c r="Q118" s="100">
        <f t="shared" si="64"/>
        <v>0.27999999999999997</v>
      </c>
      <c r="R118" s="101">
        <f t="shared" si="65"/>
        <v>1.3333333333333335</v>
      </c>
      <c r="S118" s="2" t="s">
        <v>57</v>
      </c>
    </row>
    <row r="119" spans="1:19">
      <c r="A119" s="261" t="s">
        <v>36</v>
      </c>
      <c r="B119" s="87" t="s">
        <v>167</v>
      </c>
      <c r="C119" s="88">
        <v>1967</v>
      </c>
      <c r="D119" s="262" t="s">
        <v>77</v>
      </c>
      <c r="E119" s="263" t="s">
        <v>17</v>
      </c>
      <c r="F119" s="92" t="s">
        <v>79</v>
      </c>
      <c r="G119" s="92" t="s">
        <v>19</v>
      </c>
      <c r="H119" s="92">
        <v>23</v>
      </c>
      <c r="I119" s="92">
        <v>4.5</v>
      </c>
      <c r="J119" s="92" t="s">
        <v>74</v>
      </c>
      <c r="K119" s="264" t="s">
        <v>16</v>
      </c>
      <c r="L119" s="263" t="s">
        <v>80</v>
      </c>
      <c r="M119" s="265" t="s">
        <v>81</v>
      </c>
      <c r="N119" s="265" t="s">
        <v>82</v>
      </c>
      <c r="O119" s="265"/>
      <c r="P119" s="267">
        <v>0.4</v>
      </c>
      <c r="Q119" s="100">
        <f t="shared" si="64"/>
        <v>0.27999999999999997</v>
      </c>
      <c r="R119" s="101">
        <f t="shared" si="65"/>
        <v>1.3333333333333335</v>
      </c>
      <c r="S119" s="2" t="s">
        <v>59</v>
      </c>
    </row>
    <row r="120" spans="1:19">
      <c r="A120" s="261" t="s">
        <v>36</v>
      </c>
      <c r="B120" s="87" t="s">
        <v>167</v>
      </c>
      <c r="C120" s="88">
        <v>1967</v>
      </c>
      <c r="D120" s="262" t="s">
        <v>77</v>
      </c>
      <c r="E120" s="263" t="s">
        <v>17</v>
      </c>
      <c r="F120" s="92" t="s">
        <v>79</v>
      </c>
      <c r="G120" s="92" t="s">
        <v>19</v>
      </c>
      <c r="H120" s="92">
        <v>23</v>
      </c>
      <c r="I120" s="92">
        <v>4.5</v>
      </c>
      <c r="J120" s="92" t="s">
        <v>74</v>
      </c>
      <c r="K120" s="264" t="s">
        <v>16</v>
      </c>
      <c r="L120" s="263" t="s">
        <v>80</v>
      </c>
      <c r="M120" s="265" t="s">
        <v>81</v>
      </c>
      <c r="N120" s="265" t="s">
        <v>82</v>
      </c>
      <c r="O120" s="265"/>
      <c r="P120" s="267">
        <v>0.4</v>
      </c>
      <c r="Q120" s="100">
        <f t="shared" si="64"/>
        <v>0.27999999999999997</v>
      </c>
      <c r="R120" s="101">
        <f>(P120/0.3)</f>
        <v>1.3333333333333335</v>
      </c>
      <c r="S120" s="2" t="s">
        <v>58</v>
      </c>
    </row>
    <row r="121" spans="1:19">
      <c r="A121" s="261" t="s">
        <v>36</v>
      </c>
      <c r="B121" s="87" t="s">
        <v>167</v>
      </c>
      <c r="C121" s="88">
        <v>1967</v>
      </c>
      <c r="D121" s="262" t="s">
        <v>77</v>
      </c>
      <c r="E121" s="263" t="s">
        <v>17</v>
      </c>
      <c r="F121" s="92" t="s">
        <v>79</v>
      </c>
      <c r="G121" s="92" t="s">
        <v>19</v>
      </c>
      <c r="H121" s="92">
        <v>23</v>
      </c>
      <c r="I121" s="92">
        <v>4.5</v>
      </c>
      <c r="J121" s="92" t="s">
        <v>74</v>
      </c>
      <c r="K121" s="264" t="s">
        <v>16</v>
      </c>
      <c r="L121" s="263" t="s">
        <v>80</v>
      </c>
      <c r="M121" s="265" t="s">
        <v>81</v>
      </c>
      <c r="N121" s="265" t="s">
        <v>82</v>
      </c>
      <c r="O121" s="265"/>
      <c r="P121" s="267">
        <v>0.4</v>
      </c>
      <c r="Q121" s="100">
        <f t="shared" si="64"/>
        <v>0.27999999999999997</v>
      </c>
      <c r="R121" s="101">
        <f>(P121/0.3)</f>
        <v>1.3333333333333335</v>
      </c>
      <c r="S121" s="2" t="s">
        <v>69</v>
      </c>
    </row>
    <row r="122" spans="1:19">
      <c r="A122" s="261" t="s">
        <v>36</v>
      </c>
      <c r="B122" s="87" t="s">
        <v>167</v>
      </c>
      <c r="C122" s="88">
        <v>1967</v>
      </c>
      <c r="D122" s="262" t="s">
        <v>77</v>
      </c>
      <c r="E122" s="263" t="s">
        <v>78</v>
      </c>
      <c r="F122" s="92" t="s">
        <v>79</v>
      </c>
      <c r="G122" s="92" t="s">
        <v>19</v>
      </c>
      <c r="H122" s="92">
        <v>23</v>
      </c>
      <c r="I122" s="92">
        <v>4.5</v>
      </c>
      <c r="J122" s="92" t="s">
        <v>74</v>
      </c>
      <c r="K122" s="264" t="s">
        <v>16</v>
      </c>
      <c r="L122" s="263" t="s">
        <v>80</v>
      </c>
      <c r="M122" s="265" t="s">
        <v>81</v>
      </c>
      <c r="N122" s="265" t="s">
        <v>82</v>
      </c>
      <c r="O122" s="265"/>
      <c r="P122" s="267">
        <v>1.5</v>
      </c>
      <c r="Q122" s="100">
        <f t="shared" si="64"/>
        <v>1.0499999999999998</v>
      </c>
      <c r="R122" s="101">
        <f>(P122/0.3)</f>
        <v>5</v>
      </c>
      <c r="S122" s="2" t="s">
        <v>121</v>
      </c>
    </row>
    <row r="123" spans="1:19">
      <c r="A123" s="261" t="s">
        <v>36</v>
      </c>
      <c r="B123" s="87" t="s">
        <v>167</v>
      </c>
      <c r="C123" s="88">
        <v>1969</v>
      </c>
      <c r="D123" s="262">
        <v>16974000</v>
      </c>
      <c r="E123" s="263" t="s">
        <v>78</v>
      </c>
      <c r="F123" s="92" t="s">
        <v>79</v>
      </c>
      <c r="G123" s="92" t="s">
        <v>19</v>
      </c>
      <c r="H123" s="92">
        <v>23</v>
      </c>
      <c r="I123" s="92">
        <v>4.5</v>
      </c>
      <c r="J123" s="92" t="s">
        <v>74</v>
      </c>
      <c r="K123" s="264" t="s">
        <v>16</v>
      </c>
      <c r="L123" s="263" t="s">
        <v>80</v>
      </c>
      <c r="M123" s="265" t="s">
        <v>81</v>
      </c>
      <c r="N123" s="265" t="s">
        <v>82</v>
      </c>
      <c r="O123" s="265"/>
      <c r="P123" s="267">
        <v>1</v>
      </c>
      <c r="Q123" s="100">
        <f t="shared" si="64"/>
        <v>0.7</v>
      </c>
      <c r="R123" s="101">
        <f>(P123/0.3)</f>
        <v>3.3333333333333335</v>
      </c>
      <c r="S123" s="2" t="s">
        <v>57</v>
      </c>
    </row>
    <row r="124" spans="1:19">
      <c r="A124" s="261" t="s">
        <v>36</v>
      </c>
      <c r="B124" s="87" t="s">
        <v>167</v>
      </c>
      <c r="C124" s="88">
        <v>1969</v>
      </c>
      <c r="D124" s="262">
        <v>16974000</v>
      </c>
      <c r="E124" s="263" t="s">
        <v>17</v>
      </c>
      <c r="F124" s="92" t="s">
        <v>79</v>
      </c>
      <c r="G124" s="92" t="s">
        <v>19</v>
      </c>
      <c r="H124" s="92">
        <v>23</v>
      </c>
      <c r="I124" s="92">
        <v>4.5</v>
      </c>
      <c r="J124" s="92" t="s">
        <v>74</v>
      </c>
      <c r="K124" s="264" t="s">
        <v>16</v>
      </c>
      <c r="L124" s="263" t="s">
        <v>80</v>
      </c>
      <c r="M124" s="265" t="s">
        <v>81</v>
      </c>
      <c r="N124" s="265" t="s">
        <v>82</v>
      </c>
      <c r="O124" s="265"/>
      <c r="P124" s="267">
        <v>1</v>
      </c>
      <c r="Q124" s="100">
        <f t="shared" si="64"/>
        <v>0.7</v>
      </c>
      <c r="R124" s="101">
        <f t="shared" si="65"/>
        <v>3.3333333333333335</v>
      </c>
      <c r="S124" s="2" t="s">
        <v>59</v>
      </c>
    </row>
    <row r="125" spans="1:19">
      <c r="A125" s="134" t="s">
        <v>36</v>
      </c>
      <c r="B125" s="135" t="s">
        <v>168</v>
      </c>
      <c r="C125" s="136">
        <v>1968</v>
      </c>
      <c r="D125" s="137">
        <v>8212999</v>
      </c>
      <c r="E125" s="138" t="s">
        <v>17</v>
      </c>
      <c r="F125" s="139" t="s">
        <v>79</v>
      </c>
      <c r="G125" s="139" t="s">
        <v>15</v>
      </c>
      <c r="H125" s="139">
        <v>25</v>
      </c>
      <c r="I125" s="139">
        <v>6.8</v>
      </c>
      <c r="J125" s="139" t="s">
        <v>74</v>
      </c>
      <c r="K125" s="5" t="s">
        <v>16</v>
      </c>
      <c r="L125" s="138" t="s">
        <v>95</v>
      </c>
      <c r="M125" s="142" t="s">
        <v>96</v>
      </c>
      <c r="N125" s="142" t="s">
        <v>97</v>
      </c>
      <c r="O125" s="142"/>
      <c r="P125" s="352">
        <v>1</v>
      </c>
      <c r="Q125" s="145">
        <f>0.7*P125</f>
        <v>0.7</v>
      </c>
      <c r="R125" s="146">
        <f>(P125/0.3)</f>
        <v>3.3333333333333335</v>
      </c>
      <c r="S125" s="2" t="s">
        <v>57</v>
      </c>
    </row>
    <row r="126" spans="1:19">
      <c r="A126" s="134" t="s">
        <v>36</v>
      </c>
      <c r="B126" s="135" t="s">
        <v>168</v>
      </c>
      <c r="C126" s="136">
        <v>1977</v>
      </c>
      <c r="D126" s="137">
        <v>25685000</v>
      </c>
      <c r="E126" s="138" t="s">
        <v>17</v>
      </c>
      <c r="F126" s="139" t="s">
        <v>88</v>
      </c>
      <c r="G126" s="139" t="s">
        <v>15</v>
      </c>
      <c r="H126" s="139">
        <v>25.5</v>
      </c>
      <c r="I126" s="140">
        <v>6.8</v>
      </c>
      <c r="J126" s="139" t="s">
        <v>74</v>
      </c>
      <c r="K126" s="141" t="s">
        <v>16</v>
      </c>
      <c r="L126" s="138" t="s">
        <v>89</v>
      </c>
      <c r="M126" s="142" t="s">
        <v>90</v>
      </c>
      <c r="N126" s="142" t="s">
        <v>91</v>
      </c>
      <c r="O126" s="143"/>
      <c r="P126" s="158">
        <v>0.4</v>
      </c>
      <c r="Q126" s="145">
        <f>0.7*P126</f>
        <v>0.27999999999999997</v>
      </c>
      <c r="R126" s="146">
        <f>(P126/0.3)</f>
        <v>1.3333333333333335</v>
      </c>
      <c r="S126" s="2" t="s">
        <v>57</v>
      </c>
    </row>
    <row r="127" spans="1:19">
      <c r="A127" s="176" t="s">
        <v>36</v>
      </c>
      <c r="B127" s="177" t="s">
        <v>168</v>
      </c>
      <c r="C127" s="178">
        <v>1979</v>
      </c>
      <c r="D127" s="179">
        <v>25216000</v>
      </c>
      <c r="E127" s="180" t="s">
        <v>17</v>
      </c>
      <c r="F127" s="181" t="s">
        <v>114</v>
      </c>
      <c r="G127" s="181" t="s">
        <v>15</v>
      </c>
      <c r="H127" s="181">
        <v>25</v>
      </c>
      <c r="I127" s="182">
        <v>6.8</v>
      </c>
      <c r="J127" s="181" t="s">
        <v>74</v>
      </c>
      <c r="K127" s="183" t="s">
        <v>16</v>
      </c>
      <c r="L127" s="180" t="s">
        <v>115</v>
      </c>
      <c r="M127" s="184" t="s">
        <v>116</v>
      </c>
      <c r="N127" s="184" t="s">
        <v>91</v>
      </c>
      <c r="O127" s="177"/>
      <c r="P127" s="185">
        <v>0.3</v>
      </c>
      <c r="Q127" s="186">
        <f>0.7*P127</f>
        <v>0.21</v>
      </c>
      <c r="R127" s="187">
        <f>(P127/0.3)</f>
        <v>1</v>
      </c>
      <c r="S127" s="2" t="s">
        <v>57</v>
      </c>
    </row>
    <row r="128" spans="1:19">
      <c r="A128" s="139" t="s">
        <v>177</v>
      </c>
      <c r="B128" s="135" t="s">
        <v>147</v>
      </c>
      <c r="C128" s="586" t="s">
        <v>288</v>
      </c>
      <c r="D128" s="587">
        <v>2581000</v>
      </c>
      <c r="E128" s="138" t="s">
        <v>236</v>
      </c>
      <c r="F128" s="139" t="s">
        <v>289</v>
      </c>
      <c r="G128" s="139" t="s">
        <v>19</v>
      </c>
      <c r="H128" s="588">
        <v>20</v>
      </c>
      <c r="I128" s="588">
        <v>2</v>
      </c>
      <c r="J128" s="139" t="s">
        <v>20</v>
      </c>
      <c r="K128" s="141" t="s">
        <v>16</v>
      </c>
      <c r="L128" s="589" t="s">
        <v>290</v>
      </c>
      <c r="M128" s="590" t="s">
        <v>291</v>
      </c>
      <c r="N128" s="591" t="s">
        <v>292</v>
      </c>
      <c r="O128" s="172"/>
      <c r="P128" s="592">
        <v>2</v>
      </c>
      <c r="Q128" s="145">
        <f>0.7*P128</f>
        <v>1.4</v>
      </c>
      <c r="R128" s="146">
        <f>(P128/0.3)</f>
        <v>6.666666666666667</v>
      </c>
      <c r="S128" s="2" t="s">
        <v>57</v>
      </c>
    </row>
    <row r="129" spans="1:19">
      <c r="A129" s="360" t="s">
        <v>177</v>
      </c>
      <c r="B129" s="574" t="s">
        <v>147</v>
      </c>
      <c r="C129" s="575" t="s">
        <v>283</v>
      </c>
      <c r="D129" s="576">
        <v>13692000</v>
      </c>
      <c r="E129" s="577" t="s">
        <v>103</v>
      </c>
      <c r="F129" s="360" t="s">
        <v>284</v>
      </c>
      <c r="G129" s="360" t="s">
        <v>19</v>
      </c>
      <c r="H129" s="578">
        <v>20</v>
      </c>
      <c r="I129" s="578">
        <v>2</v>
      </c>
      <c r="J129" s="360" t="s">
        <v>20</v>
      </c>
      <c r="K129" s="579" t="s">
        <v>16</v>
      </c>
      <c r="L129" s="580" t="s">
        <v>285</v>
      </c>
      <c r="M129" s="581" t="s">
        <v>286</v>
      </c>
      <c r="N129" s="582" t="s">
        <v>287</v>
      </c>
      <c r="O129" s="583"/>
      <c r="P129" s="366">
        <v>2</v>
      </c>
      <c r="Q129" s="584">
        <f t="shared" ref="Q129" si="66">0.7*P129</f>
        <v>1.4</v>
      </c>
      <c r="R129" s="585">
        <f t="shared" ref="R129" si="67">(P129/0.3)</f>
        <v>6.666666666666667</v>
      </c>
      <c r="S129" s="2" t="s">
        <v>57</v>
      </c>
    </row>
    <row r="130" spans="1:19">
      <c r="A130" s="250" t="s">
        <v>177</v>
      </c>
      <c r="B130" s="246" t="s">
        <v>251</v>
      </c>
      <c r="C130" s="371">
        <v>1974</v>
      </c>
      <c r="D130" s="372">
        <v>103890000</v>
      </c>
      <c r="E130" s="249" t="s">
        <v>67</v>
      </c>
      <c r="F130" s="250"/>
      <c r="G130" s="250" t="s">
        <v>19</v>
      </c>
      <c r="H130" s="373">
        <v>17</v>
      </c>
      <c r="I130" s="373">
        <v>2</v>
      </c>
      <c r="J130" s="250" t="s">
        <v>178</v>
      </c>
      <c r="K130" s="252" t="s">
        <v>16</v>
      </c>
      <c r="L130" s="374" t="s">
        <v>248</v>
      </c>
      <c r="M130" s="375" t="s">
        <v>249</v>
      </c>
      <c r="N130" s="376" t="s">
        <v>250</v>
      </c>
      <c r="O130" s="519"/>
      <c r="P130" s="378">
        <v>0.05</v>
      </c>
      <c r="Q130" s="255">
        <f>0.7*P130</f>
        <v>3.4999999999999996E-2</v>
      </c>
      <c r="R130" s="256">
        <v>1</v>
      </c>
      <c r="S130" s="2" t="s">
        <v>57</v>
      </c>
    </row>
    <row r="131" spans="1:19">
      <c r="A131" s="250" t="s">
        <v>177</v>
      </c>
      <c r="B131" s="246" t="s">
        <v>251</v>
      </c>
      <c r="C131" s="371">
        <v>1996</v>
      </c>
      <c r="D131" s="372">
        <v>139998000</v>
      </c>
      <c r="E131" s="249" t="s">
        <v>78</v>
      </c>
      <c r="F131" s="250"/>
      <c r="G131" s="250" t="s">
        <v>19</v>
      </c>
      <c r="H131" s="373">
        <v>17</v>
      </c>
      <c r="I131" s="373">
        <v>2</v>
      </c>
      <c r="J131" s="250" t="s">
        <v>178</v>
      </c>
      <c r="K131" s="252" t="s">
        <v>16</v>
      </c>
      <c r="L131" s="374" t="s">
        <v>248</v>
      </c>
      <c r="M131" s="375" t="s">
        <v>249</v>
      </c>
      <c r="N131" s="376" t="s">
        <v>250</v>
      </c>
      <c r="O131" s="519"/>
      <c r="P131" s="378">
        <v>0.1</v>
      </c>
      <c r="Q131" s="255">
        <f t="shared" ref="Q131" si="68">0.7*P131</f>
        <v>6.9999999999999993E-2</v>
      </c>
      <c r="R131" s="256">
        <v>1</v>
      </c>
      <c r="S131" s="2" t="s">
        <v>57</v>
      </c>
    </row>
    <row r="132" spans="1:19">
      <c r="A132" s="503" t="s">
        <v>177</v>
      </c>
      <c r="B132" s="504" t="s">
        <v>252</v>
      </c>
      <c r="C132" s="505" t="s">
        <v>241</v>
      </c>
      <c r="D132" s="506">
        <v>6269000</v>
      </c>
      <c r="E132" s="507" t="s">
        <v>247</v>
      </c>
      <c r="F132" s="503" t="s">
        <v>242</v>
      </c>
      <c r="G132" s="503" t="s">
        <v>62</v>
      </c>
      <c r="H132" s="518">
        <v>19</v>
      </c>
      <c r="I132" s="508"/>
      <c r="J132" s="509" t="s">
        <v>243</v>
      </c>
      <c r="K132" s="510" t="s">
        <v>16</v>
      </c>
      <c r="L132" s="511" t="s">
        <v>244</v>
      </c>
      <c r="M132" s="512" t="s">
        <v>245</v>
      </c>
      <c r="N132" s="513" t="s">
        <v>246</v>
      </c>
      <c r="O132" s="514"/>
      <c r="P132" s="515">
        <v>1</v>
      </c>
      <c r="Q132" s="516">
        <f t="shared" ref="Q132" si="69">0.7*P132</f>
        <v>0.7</v>
      </c>
      <c r="R132" s="517">
        <f t="shared" ref="R132" si="70">(P132/0.3)</f>
        <v>3.3333333333333335</v>
      </c>
      <c r="S132" s="2" t="s">
        <v>57</v>
      </c>
    </row>
    <row r="133" spans="1:19">
      <c r="A133" s="92" t="s">
        <v>177</v>
      </c>
      <c r="B133" s="520" t="s">
        <v>160</v>
      </c>
      <c r="C133" s="492">
        <v>1984</v>
      </c>
      <c r="D133" s="493">
        <v>200000000</v>
      </c>
      <c r="E133" s="263" t="s">
        <v>17</v>
      </c>
      <c r="F133" s="92"/>
      <c r="G133" s="92" t="s">
        <v>19</v>
      </c>
      <c r="H133" s="495">
        <v>23.5</v>
      </c>
      <c r="I133" s="495">
        <v>4</v>
      </c>
      <c r="J133" s="92" t="s">
        <v>178</v>
      </c>
      <c r="K133" s="264" t="s">
        <v>16</v>
      </c>
      <c r="L133" s="521" t="s">
        <v>253</v>
      </c>
      <c r="M133" s="522" t="s">
        <v>249</v>
      </c>
      <c r="N133" s="523" t="s">
        <v>254</v>
      </c>
      <c r="O133" s="524"/>
      <c r="P133" s="525">
        <v>0.1</v>
      </c>
      <c r="Q133" s="100">
        <f t="shared" ref="Q133" si="71">0.7*P133</f>
        <v>6.9999999999999993E-2</v>
      </c>
      <c r="R133" s="101">
        <v>1</v>
      </c>
      <c r="S133" s="2" t="s">
        <v>57</v>
      </c>
    </row>
    <row r="134" spans="1:19">
      <c r="A134" s="92" t="s">
        <v>177</v>
      </c>
      <c r="B134" s="520" t="s">
        <v>160</v>
      </c>
      <c r="C134" s="492">
        <v>1984</v>
      </c>
      <c r="D134" s="493">
        <v>200000000</v>
      </c>
      <c r="E134" s="263" t="s">
        <v>17</v>
      </c>
      <c r="F134" s="92"/>
      <c r="G134" s="92" t="s">
        <v>19</v>
      </c>
      <c r="H134" s="495">
        <v>23.5</v>
      </c>
      <c r="I134" s="495">
        <v>4</v>
      </c>
      <c r="J134" s="92" t="s">
        <v>178</v>
      </c>
      <c r="K134" s="264" t="s">
        <v>16</v>
      </c>
      <c r="L134" s="521" t="s">
        <v>253</v>
      </c>
      <c r="M134" s="522" t="s">
        <v>249</v>
      </c>
      <c r="N134" s="523" t="s">
        <v>254</v>
      </c>
      <c r="O134" s="524"/>
      <c r="P134" s="525">
        <v>0.1</v>
      </c>
      <c r="Q134" s="100">
        <f t="shared" ref="Q134" si="72">0.7*P134</f>
        <v>6.9999999999999993E-2</v>
      </c>
      <c r="R134" s="101">
        <v>1</v>
      </c>
      <c r="S134" s="2" t="s">
        <v>59</v>
      </c>
    </row>
    <row r="135" spans="1:19">
      <c r="A135" s="250" t="s">
        <v>177</v>
      </c>
      <c r="B135" s="379" t="s">
        <v>190</v>
      </c>
      <c r="C135" s="371">
        <v>1920</v>
      </c>
      <c r="D135" s="372">
        <v>18108000</v>
      </c>
      <c r="E135" s="249" t="s">
        <v>17</v>
      </c>
      <c r="F135" s="250"/>
      <c r="G135" s="250" t="s">
        <v>19</v>
      </c>
      <c r="H135" s="380">
        <v>24</v>
      </c>
      <c r="I135" s="373">
        <v>5</v>
      </c>
      <c r="J135" s="250" t="s">
        <v>74</v>
      </c>
      <c r="K135" s="252" t="s">
        <v>16</v>
      </c>
      <c r="L135" s="374" t="s">
        <v>187</v>
      </c>
      <c r="M135" s="375" t="s">
        <v>188</v>
      </c>
      <c r="N135" s="375" t="s">
        <v>189</v>
      </c>
      <c r="O135" s="377" t="s">
        <v>195</v>
      </c>
      <c r="P135" s="378">
        <v>1</v>
      </c>
      <c r="Q135" s="255">
        <f t="shared" ref="Q135" si="73">0.7*P135</f>
        <v>0.7</v>
      </c>
      <c r="R135" s="256">
        <f t="shared" ref="R135" si="74">(P135/0.3)</f>
        <v>3.3333333333333335</v>
      </c>
      <c r="S135" s="2" t="s">
        <v>57</v>
      </c>
    </row>
    <row r="136" spans="1:19">
      <c r="A136" s="250" t="s">
        <v>177</v>
      </c>
      <c r="B136" s="379" t="s">
        <v>190</v>
      </c>
      <c r="C136" s="371">
        <v>1920</v>
      </c>
      <c r="D136" s="372">
        <v>18108000</v>
      </c>
      <c r="E136" s="249" t="s">
        <v>120</v>
      </c>
      <c r="F136" s="250"/>
      <c r="G136" s="250" t="s">
        <v>19</v>
      </c>
      <c r="H136" s="380">
        <v>24</v>
      </c>
      <c r="I136" s="373">
        <v>5</v>
      </c>
      <c r="J136" s="250" t="s">
        <v>74</v>
      </c>
      <c r="K136" s="252" t="s">
        <v>16</v>
      </c>
      <c r="L136" s="374" t="s">
        <v>187</v>
      </c>
      <c r="M136" s="375" t="s">
        <v>188</v>
      </c>
      <c r="N136" s="375" t="s">
        <v>189</v>
      </c>
      <c r="O136" s="377" t="s">
        <v>195</v>
      </c>
      <c r="P136" s="378">
        <v>0.75</v>
      </c>
      <c r="Q136" s="255">
        <f t="shared" ref="Q136:Q137" si="75">0.7*P136</f>
        <v>0.52499999999999991</v>
      </c>
      <c r="R136" s="256">
        <f t="shared" ref="R136:R137" si="76">(P136/0.3)</f>
        <v>2.5</v>
      </c>
      <c r="S136" s="2" t="s">
        <v>59</v>
      </c>
    </row>
    <row r="137" spans="1:19">
      <c r="A137" s="250" t="s">
        <v>177</v>
      </c>
      <c r="B137" s="379" t="s">
        <v>190</v>
      </c>
      <c r="C137" s="371">
        <v>1920</v>
      </c>
      <c r="D137" s="372">
        <v>18108000</v>
      </c>
      <c r="E137" s="249" t="s">
        <v>24</v>
      </c>
      <c r="F137" s="250"/>
      <c r="G137" s="250" t="s">
        <v>19</v>
      </c>
      <c r="H137" s="380">
        <v>24</v>
      </c>
      <c r="I137" s="373">
        <v>5</v>
      </c>
      <c r="J137" s="250" t="s">
        <v>74</v>
      </c>
      <c r="K137" s="252" t="s">
        <v>16</v>
      </c>
      <c r="L137" s="374" t="s">
        <v>187</v>
      </c>
      <c r="M137" s="375" t="s">
        <v>188</v>
      </c>
      <c r="N137" s="375" t="s">
        <v>189</v>
      </c>
      <c r="O137" s="377" t="s">
        <v>195</v>
      </c>
      <c r="P137" s="378">
        <v>0.5</v>
      </c>
      <c r="Q137" s="255">
        <f t="shared" si="75"/>
        <v>0.35</v>
      </c>
      <c r="R137" s="256">
        <f t="shared" si="76"/>
        <v>1.6666666666666667</v>
      </c>
      <c r="S137" s="2" t="s">
        <v>58</v>
      </c>
    </row>
    <row r="138" spans="1:19">
      <c r="A138" s="250" t="s">
        <v>177</v>
      </c>
      <c r="B138" s="379" t="s">
        <v>190</v>
      </c>
      <c r="C138" s="371">
        <v>1922</v>
      </c>
      <c r="D138" s="372">
        <v>17766000</v>
      </c>
      <c r="E138" s="249" t="s">
        <v>17</v>
      </c>
      <c r="F138" s="250"/>
      <c r="G138" s="250" t="s">
        <v>19</v>
      </c>
      <c r="H138" s="380">
        <v>24</v>
      </c>
      <c r="I138" s="373">
        <v>5</v>
      </c>
      <c r="J138" s="250" t="s">
        <v>74</v>
      </c>
      <c r="K138" s="252" t="s">
        <v>16</v>
      </c>
      <c r="L138" s="374" t="s">
        <v>187</v>
      </c>
      <c r="M138" s="375" t="s">
        <v>188</v>
      </c>
      <c r="N138" s="375" t="s">
        <v>189</v>
      </c>
      <c r="O138" s="377"/>
      <c r="P138" s="378">
        <v>1</v>
      </c>
      <c r="Q138" s="388">
        <f t="shared" ref="Q138:Q139" si="77">0.7*P138</f>
        <v>0.7</v>
      </c>
      <c r="R138" s="256">
        <f t="shared" ref="R138:R139" si="78">(P138/0.3)</f>
        <v>3.3333333333333335</v>
      </c>
      <c r="S138" s="2" t="s">
        <v>57</v>
      </c>
    </row>
    <row r="139" spans="1:19">
      <c r="A139" s="250" t="s">
        <v>177</v>
      </c>
      <c r="B139" s="573" t="s">
        <v>161</v>
      </c>
      <c r="C139" s="371">
        <v>1923</v>
      </c>
      <c r="D139" s="372">
        <v>19718498</v>
      </c>
      <c r="E139" s="249" t="s">
        <v>17</v>
      </c>
      <c r="F139" s="250"/>
      <c r="G139" s="250" t="s">
        <v>19</v>
      </c>
      <c r="H139" s="380">
        <v>24</v>
      </c>
      <c r="I139" s="373">
        <v>5</v>
      </c>
      <c r="J139" s="250" t="s">
        <v>74</v>
      </c>
      <c r="K139" s="252" t="s">
        <v>16</v>
      </c>
      <c r="L139" s="374" t="s">
        <v>187</v>
      </c>
      <c r="M139" s="375" t="s">
        <v>188</v>
      </c>
      <c r="N139" s="375" t="s">
        <v>189</v>
      </c>
      <c r="O139" s="377" t="s">
        <v>282</v>
      </c>
      <c r="P139" s="378">
        <v>1</v>
      </c>
      <c r="Q139" s="255">
        <f t="shared" si="77"/>
        <v>0.7</v>
      </c>
      <c r="R139" s="256">
        <f t="shared" si="78"/>
        <v>3.3333333333333335</v>
      </c>
      <c r="S139" s="2" t="s">
        <v>57</v>
      </c>
    </row>
    <row r="140" spans="1:19">
      <c r="A140" s="250" t="s">
        <v>177</v>
      </c>
      <c r="B140" s="379" t="s">
        <v>190</v>
      </c>
      <c r="C140" s="371">
        <v>1923</v>
      </c>
      <c r="D140" s="372">
        <v>19718000</v>
      </c>
      <c r="E140" s="249" t="s">
        <v>17</v>
      </c>
      <c r="F140" s="250"/>
      <c r="G140" s="250" t="s">
        <v>19</v>
      </c>
      <c r="H140" s="380">
        <v>24</v>
      </c>
      <c r="I140" s="373">
        <v>5</v>
      </c>
      <c r="J140" s="250" t="s">
        <v>74</v>
      </c>
      <c r="K140" s="252" t="s">
        <v>16</v>
      </c>
      <c r="L140" s="374" t="s">
        <v>187</v>
      </c>
      <c r="M140" s="375" t="s">
        <v>188</v>
      </c>
      <c r="N140" s="375" t="s">
        <v>189</v>
      </c>
      <c r="O140" s="377"/>
      <c r="P140" s="378">
        <v>1</v>
      </c>
      <c r="Q140" s="388">
        <f t="shared" ref="Q140" si="79">0.7*P140</f>
        <v>0.7</v>
      </c>
      <c r="R140" s="256">
        <f t="shared" ref="R140" si="80">(P140/0.3)</f>
        <v>3.3333333333333335</v>
      </c>
      <c r="S140" s="2" t="s">
        <v>59</v>
      </c>
    </row>
    <row r="141" spans="1:19">
      <c r="A141" s="250" t="s">
        <v>177</v>
      </c>
      <c r="B141" s="379" t="s">
        <v>190</v>
      </c>
      <c r="C141" s="371">
        <v>1931</v>
      </c>
      <c r="D141" s="372">
        <v>22121000</v>
      </c>
      <c r="E141" s="249" t="s">
        <v>17</v>
      </c>
      <c r="F141" s="250"/>
      <c r="G141" s="250" t="s">
        <v>19</v>
      </c>
      <c r="H141" s="380">
        <v>24</v>
      </c>
      <c r="I141" s="373">
        <v>5</v>
      </c>
      <c r="J141" s="250" t="s">
        <v>74</v>
      </c>
      <c r="K141" s="252" t="s">
        <v>16</v>
      </c>
      <c r="L141" s="374" t="s">
        <v>187</v>
      </c>
      <c r="M141" s="375" t="s">
        <v>188</v>
      </c>
      <c r="N141" s="375" t="s">
        <v>189</v>
      </c>
      <c r="O141" s="377" t="s">
        <v>195</v>
      </c>
      <c r="P141" s="378">
        <v>1</v>
      </c>
      <c r="Q141" s="255">
        <f t="shared" ref="Q141" si="81">0.7*P141</f>
        <v>0.7</v>
      </c>
      <c r="R141" s="256">
        <f t="shared" ref="R141" si="82">(P141/0.3)</f>
        <v>3.3333333333333335</v>
      </c>
      <c r="S141" s="2" t="s">
        <v>57</v>
      </c>
    </row>
    <row r="142" spans="1:19">
      <c r="A142" s="250" t="s">
        <v>177</v>
      </c>
      <c r="B142" s="379" t="s">
        <v>190</v>
      </c>
      <c r="C142" s="371">
        <v>1933</v>
      </c>
      <c r="D142" s="372">
        <v>28562000</v>
      </c>
      <c r="E142" s="249" t="s">
        <v>17</v>
      </c>
      <c r="F142" s="250"/>
      <c r="G142" s="250" t="s">
        <v>19</v>
      </c>
      <c r="H142" s="380">
        <v>24</v>
      </c>
      <c r="I142" s="373">
        <v>5</v>
      </c>
      <c r="J142" s="250" t="s">
        <v>74</v>
      </c>
      <c r="K142" s="252" t="s">
        <v>16</v>
      </c>
      <c r="L142" s="374" t="s">
        <v>187</v>
      </c>
      <c r="M142" s="375" t="s">
        <v>188</v>
      </c>
      <c r="N142" s="375" t="s">
        <v>189</v>
      </c>
      <c r="O142" s="377" t="s">
        <v>195</v>
      </c>
      <c r="P142" s="378">
        <v>1</v>
      </c>
      <c r="Q142" s="255">
        <f t="shared" ref="Q142" si="83">0.7*P142</f>
        <v>0.7</v>
      </c>
      <c r="R142" s="256">
        <f t="shared" ref="R142" si="84">(P142/0.3)</f>
        <v>3.3333333333333335</v>
      </c>
      <c r="S142" s="2" t="s">
        <v>57</v>
      </c>
    </row>
    <row r="143" spans="1:19">
      <c r="A143" s="250" t="s">
        <v>177</v>
      </c>
      <c r="B143" s="379" t="s">
        <v>190</v>
      </c>
      <c r="C143" s="371">
        <v>1933</v>
      </c>
      <c r="D143" s="372">
        <v>28562000</v>
      </c>
      <c r="E143" s="249" t="s">
        <v>17</v>
      </c>
      <c r="F143" s="250"/>
      <c r="G143" s="250" t="s">
        <v>19</v>
      </c>
      <c r="H143" s="380">
        <v>24</v>
      </c>
      <c r="I143" s="373">
        <v>5</v>
      </c>
      <c r="J143" s="250" t="s">
        <v>74</v>
      </c>
      <c r="K143" s="252" t="s">
        <v>16</v>
      </c>
      <c r="L143" s="374" t="s">
        <v>187</v>
      </c>
      <c r="M143" s="375" t="s">
        <v>188</v>
      </c>
      <c r="N143" s="375" t="s">
        <v>189</v>
      </c>
      <c r="O143" s="377" t="s">
        <v>195</v>
      </c>
      <c r="P143" s="378">
        <v>1</v>
      </c>
      <c r="Q143" s="255">
        <f t="shared" ref="Q143:Q145" si="85">0.7*P143</f>
        <v>0.7</v>
      </c>
      <c r="R143" s="256">
        <f t="shared" ref="R143:R145" si="86">(P143/0.3)</f>
        <v>3.3333333333333335</v>
      </c>
      <c r="S143" s="2" t="s">
        <v>59</v>
      </c>
    </row>
    <row r="144" spans="1:19">
      <c r="A144" s="223" t="s">
        <v>177</v>
      </c>
      <c r="B144" s="219" t="s">
        <v>259</v>
      </c>
      <c r="C144" s="526">
        <v>1918</v>
      </c>
      <c r="D144" s="527">
        <v>50112000</v>
      </c>
      <c r="E144" s="222" t="s">
        <v>17</v>
      </c>
      <c r="F144" s="223"/>
      <c r="G144" s="223" t="s">
        <v>15</v>
      </c>
      <c r="H144" s="473">
        <v>23</v>
      </c>
      <c r="I144" s="473">
        <v>5</v>
      </c>
      <c r="J144" s="528" t="s">
        <v>255</v>
      </c>
      <c r="K144" s="225" t="s">
        <v>16</v>
      </c>
      <c r="L144" s="467" t="s">
        <v>256</v>
      </c>
      <c r="M144" s="468" t="s">
        <v>257</v>
      </c>
      <c r="N144" s="529" t="s">
        <v>258</v>
      </c>
      <c r="O144" s="530"/>
      <c r="P144" s="470">
        <v>2</v>
      </c>
      <c r="Q144" s="228">
        <f t="shared" si="85"/>
        <v>1.4</v>
      </c>
      <c r="R144" s="229">
        <f t="shared" si="86"/>
        <v>6.666666666666667</v>
      </c>
      <c r="S144" s="2" t="s">
        <v>57</v>
      </c>
    </row>
    <row r="145" spans="1:19">
      <c r="A145" s="250" t="s">
        <v>177</v>
      </c>
      <c r="B145" s="246" t="s">
        <v>259</v>
      </c>
      <c r="C145" s="593">
        <v>1923</v>
      </c>
      <c r="D145" s="594">
        <v>140138000</v>
      </c>
      <c r="E145" s="249" t="s">
        <v>24</v>
      </c>
      <c r="F145" s="250"/>
      <c r="G145" s="250" t="s">
        <v>15</v>
      </c>
      <c r="H145" s="373">
        <v>23</v>
      </c>
      <c r="I145" s="373">
        <v>4</v>
      </c>
      <c r="J145" s="250" t="s">
        <v>199</v>
      </c>
      <c r="K145" s="252" t="s">
        <v>16</v>
      </c>
      <c r="L145" s="374" t="s">
        <v>293</v>
      </c>
      <c r="M145" s="375" t="s">
        <v>294</v>
      </c>
      <c r="N145" s="376" t="s">
        <v>295</v>
      </c>
      <c r="O145" s="377"/>
      <c r="P145" s="378">
        <v>0.25</v>
      </c>
      <c r="Q145" s="255">
        <f t="shared" si="85"/>
        <v>0.17499999999999999</v>
      </c>
      <c r="R145" s="595">
        <f t="shared" si="86"/>
        <v>0.83333333333333337</v>
      </c>
      <c r="S145" s="2" t="s">
        <v>57</v>
      </c>
    </row>
    <row r="146" spans="1:19">
      <c r="A146" s="402" t="s">
        <v>177</v>
      </c>
      <c r="B146" s="403" t="s">
        <v>198</v>
      </c>
      <c r="C146" s="404">
        <v>1936</v>
      </c>
      <c r="D146" s="405">
        <v>23817000</v>
      </c>
      <c r="E146" s="406" t="s">
        <v>17</v>
      </c>
      <c r="F146" s="402"/>
      <c r="G146" s="402" t="s">
        <v>19</v>
      </c>
      <c r="H146" s="407">
        <v>23</v>
      </c>
      <c r="I146" s="407">
        <v>4</v>
      </c>
      <c r="J146" s="402" t="s">
        <v>199</v>
      </c>
      <c r="K146" s="408" t="s">
        <v>16</v>
      </c>
      <c r="L146" s="409" t="s">
        <v>200</v>
      </c>
      <c r="M146" s="410" t="s">
        <v>180</v>
      </c>
      <c r="N146" s="411" t="s">
        <v>197</v>
      </c>
      <c r="O146" s="412"/>
      <c r="P146" s="413">
        <v>1</v>
      </c>
      <c r="Q146" s="414">
        <f t="shared" ref="Q146" si="87">0.7*P146</f>
        <v>0.7</v>
      </c>
      <c r="R146" s="415">
        <f t="shared" ref="R146" si="88">(P146/0.3)</f>
        <v>3.3333333333333335</v>
      </c>
      <c r="S146" s="2" t="s">
        <v>57</v>
      </c>
    </row>
    <row r="147" spans="1:19">
      <c r="A147" s="275" t="s">
        <v>177</v>
      </c>
      <c r="B147" s="273" t="s">
        <v>198</v>
      </c>
      <c r="C147" s="434">
        <v>1943</v>
      </c>
      <c r="D147" s="435">
        <v>205564000</v>
      </c>
      <c r="E147" s="278" t="s">
        <v>120</v>
      </c>
      <c r="F147" s="275"/>
      <c r="G147" s="275" t="s">
        <v>19</v>
      </c>
      <c r="H147" s="436">
        <v>23</v>
      </c>
      <c r="I147" s="437">
        <v>1.3</v>
      </c>
      <c r="J147" s="275" t="s">
        <v>191</v>
      </c>
      <c r="K147" s="277" t="s">
        <v>16</v>
      </c>
      <c r="L147" s="438" t="s">
        <v>204</v>
      </c>
      <c r="M147" s="439" t="s">
        <v>205</v>
      </c>
      <c r="N147" s="439" t="s">
        <v>206</v>
      </c>
      <c r="O147" s="281"/>
      <c r="P147" s="282">
        <v>0.6</v>
      </c>
      <c r="Q147" s="440">
        <f t="shared" ref="Q147" si="89">0.7*P147</f>
        <v>0.42</v>
      </c>
      <c r="R147" s="441">
        <f t="shared" ref="R147" si="90">(P147/0.3)</f>
        <v>2</v>
      </c>
      <c r="S147" s="2" t="s">
        <v>57</v>
      </c>
    </row>
    <row r="148" spans="1:19">
      <c r="A148" s="389" t="s">
        <v>177</v>
      </c>
      <c r="B148" s="390" t="s">
        <v>198</v>
      </c>
      <c r="C148" s="391">
        <v>1945</v>
      </c>
      <c r="D148" s="392">
        <v>61760000</v>
      </c>
      <c r="E148" s="393" t="s">
        <v>24</v>
      </c>
      <c r="F148" s="389"/>
      <c r="G148" s="389" t="s">
        <v>19</v>
      </c>
      <c r="H148" s="394">
        <v>23</v>
      </c>
      <c r="I148" s="395">
        <v>1.3</v>
      </c>
      <c r="J148" s="389" t="s">
        <v>191</v>
      </c>
      <c r="K148" s="396" t="s">
        <v>16</v>
      </c>
      <c r="L148" s="397" t="s">
        <v>196</v>
      </c>
      <c r="M148" s="398" t="s">
        <v>180</v>
      </c>
      <c r="N148" s="399" t="s">
        <v>197</v>
      </c>
      <c r="O148" s="400"/>
      <c r="P148" s="401">
        <v>0.15</v>
      </c>
      <c r="Q148" s="430">
        <f t="shared" ref="Q148" si="91">0.7*P148</f>
        <v>0.105</v>
      </c>
      <c r="R148" s="431">
        <f t="shared" ref="R148" si="92">(P148/0.3)</f>
        <v>0.5</v>
      </c>
      <c r="S148" s="2" t="s">
        <v>57</v>
      </c>
    </row>
    <row r="149" spans="1:19">
      <c r="A149" s="416" t="s">
        <v>177</v>
      </c>
      <c r="B149" s="417" t="s">
        <v>198</v>
      </c>
      <c r="C149" s="418" t="s">
        <v>201</v>
      </c>
      <c r="D149" s="419">
        <v>31562000</v>
      </c>
      <c r="E149" s="420" t="s">
        <v>24</v>
      </c>
      <c r="F149" s="416" t="s">
        <v>202</v>
      </c>
      <c r="G149" s="416" t="s">
        <v>19</v>
      </c>
      <c r="H149" s="421">
        <v>23</v>
      </c>
      <c r="I149" s="422">
        <v>1.3</v>
      </c>
      <c r="J149" s="423" t="s">
        <v>191</v>
      </c>
      <c r="K149" s="424" t="s">
        <v>16</v>
      </c>
      <c r="L149" s="425" t="s">
        <v>203</v>
      </c>
      <c r="M149" s="426" t="s">
        <v>180</v>
      </c>
      <c r="N149" s="427" t="s">
        <v>197</v>
      </c>
      <c r="O149" s="428"/>
      <c r="P149" s="429">
        <v>0.2</v>
      </c>
      <c r="Q149" s="432">
        <f t="shared" ref="Q149:Q150" si="93">0.7*P149</f>
        <v>0.13999999999999999</v>
      </c>
      <c r="R149" s="433">
        <f t="shared" ref="R149:R150" si="94">(P149/0.3)</f>
        <v>0.66666666666666674</v>
      </c>
      <c r="S149" s="2" t="s">
        <v>57</v>
      </c>
    </row>
    <row r="150" spans="1:19">
      <c r="A150" s="442" t="s">
        <v>177</v>
      </c>
      <c r="B150" s="443" t="s">
        <v>259</v>
      </c>
      <c r="C150" s="444">
        <v>1960</v>
      </c>
      <c r="D150" s="445">
        <v>406375000</v>
      </c>
      <c r="E150" s="446" t="s">
        <v>17</v>
      </c>
      <c r="F150" s="442"/>
      <c r="G150" s="442" t="s">
        <v>15</v>
      </c>
      <c r="H150" s="447">
        <v>24</v>
      </c>
      <c r="I150" s="447">
        <v>6</v>
      </c>
      <c r="J150" s="442" t="s">
        <v>207</v>
      </c>
      <c r="K150" s="448" t="s">
        <v>16</v>
      </c>
      <c r="L150" s="449" t="s">
        <v>208</v>
      </c>
      <c r="M150" s="450" t="s">
        <v>209</v>
      </c>
      <c r="N150" s="450" t="s">
        <v>210</v>
      </c>
      <c r="O150" s="451"/>
      <c r="P150" s="452">
        <v>0.2</v>
      </c>
      <c r="Q150" s="453">
        <f t="shared" si="93"/>
        <v>0.13999999999999999</v>
      </c>
      <c r="R150" s="454">
        <f t="shared" si="94"/>
        <v>0.66666666666666674</v>
      </c>
      <c r="S150" s="2" t="s">
        <v>57</v>
      </c>
    </row>
    <row r="151" spans="1:19">
      <c r="A151" s="442" t="s">
        <v>177</v>
      </c>
      <c r="B151" s="443" t="s">
        <v>259</v>
      </c>
      <c r="C151" s="444">
        <v>1960</v>
      </c>
      <c r="D151" s="445">
        <v>406375000</v>
      </c>
      <c r="E151" s="446" t="s">
        <v>17</v>
      </c>
      <c r="F151" s="442"/>
      <c r="G151" s="442" t="s">
        <v>15</v>
      </c>
      <c r="H151" s="447">
        <v>24</v>
      </c>
      <c r="I151" s="447">
        <v>6</v>
      </c>
      <c r="J151" s="442" t="s">
        <v>207</v>
      </c>
      <c r="K151" s="448" t="s">
        <v>16</v>
      </c>
      <c r="L151" s="449" t="s">
        <v>208</v>
      </c>
      <c r="M151" s="450" t="s">
        <v>209</v>
      </c>
      <c r="N151" s="450" t="s">
        <v>210</v>
      </c>
      <c r="O151" s="451"/>
      <c r="P151" s="452">
        <v>0.2</v>
      </c>
      <c r="Q151" s="453">
        <f t="shared" ref="Q151" si="95">0.7*P151</f>
        <v>0.13999999999999999</v>
      </c>
      <c r="R151" s="454">
        <f t="shared" ref="R151" si="96">(P151/0.3)</f>
        <v>0.66666666666666674</v>
      </c>
      <c r="S151" s="2" t="s">
        <v>59</v>
      </c>
    </row>
    <row r="152" spans="1:19">
      <c r="A152" s="442" t="s">
        <v>177</v>
      </c>
      <c r="B152" s="443" t="s">
        <v>259</v>
      </c>
      <c r="C152" s="444">
        <v>1960</v>
      </c>
      <c r="D152" s="445">
        <v>406375000</v>
      </c>
      <c r="E152" s="446" t="s">
        <v>17</v>
      </c>
      <c r="F152" s="442"/>
      <c r="G152" s="442" t="s">
        <v>15</v>
      </c>
      <c r="H152" s="447">
        <v>24</v>
      </c>
      <c r="I152" s="447">
        <v>6</v>
      </c>
      <c r="J152" s="442" t="s">
        <v>207</v>
      </c>
      <c r="K152" s="448" t="s">
        <v>16</v>
      </c>
      <c r="L152" s="449" t="s">
        <v>208</v>
      </c>
      <c r="M152" s="450" t="s">
        <v>209</v>
      </c>
      <c r="N152" s="450" t="s">
        <v>210</v>
      </c>
      <c r="O152" s="451"/>
      <c r="P152" s="452">
        <v>0.2</v>
      </c>
      <c r="Q152" s="453">
        <f t="shared" ref="Q152" si="97">0.7*P152</f>
        <v>0.13999999999999999</v>
      </c>
      <c r="R152" s="454">
        <f t="shared" ref="R152" si="98">(P152/0.3)</f>
        <v>0.66666666666666674</v>
      </c>
      <c r="S152" s="2" t="s">
        <v>58</v>
      </c>
    </row>
    <row r="153" spans="1:19">
      <c r="A153" s="442" t="s">
        <v>177</v>
      </c>
      <c r="B153" s="443" t="s">
        <v>259</v>
      </c>
      <c r="C153" s="444">
        <v>1964</v>
      </c>
      <c r="D153" s="445">
        <v>77425000</v>
      </c>
      <c r="E153" s="446" t="s">
        <v>17</v>
      </c>
      <c r="F153" s="442"/>
      <c r="G153" s="442" t="s">
        <v>15</v>
      </c>
      <c r="H153" s="447">
        <v>24</v>
      </c>
      <c r="I153" s="447">
        <v>6</v>
      </c>
      <c r="J153" s="442" t="s">
        <v>207</v>
      </c>
      <c r="K153" s="448" t="s">
        <v>16</v>
      </c>
      <c r="L153" s="449" t="s">
        <v>208</v>
      </c>
      <c r="M153" s="450" t="s">
        <v>209</v>
      </c>
      <c r="N153" s="450" t="s">
        <v>210</v>
      </c>
      <c r="O153" s="451"/>
      <c r="P153" s="452">
        <v>0.2</v>
      </c>
      <c r="Q153" s="453">
        <f t="shared" ref="Q153:Q160" si="99">0.7*P153</f>
        <v>0.13999999999999999</v>
      </c>
      <c r="R153" s="454">
        <f t="shared" ref="R153:R160" si="100">(P153/0.3)</f>
        <v>0.66666666666666674</v>
      </c>
      <c r="S153" s="2" t="s">
        <v>57</v>
      </c>
    </row>
    <row r="154" spans="1:19">
      <c r="A154" s="442" t="s">
        <v>177</v>
      </c>
      <c r="B154" s="443" t="s">
        <v>259</v>
      </c>
      <c r="C154" s="444">
        <v>1964</v>
      </c>
      <c r="D154" s="445">
        <v>77425000</v>
      </c>
      <c r="E154" s="446" t="s">
        <v>17</v>
      </c>
      <c r="F154" s="442"/>
      <c r="G154" s="442" t="s">
        <v>15</v>
      </c>
      <c r="H154" s="447">
        <v>24</v>
      </c>
      <c r="I154" s="447">
        <v>6</v>
      </c>
      <c r="J154" s="442" t="s">
        <v>207</v>
      </c>
      <c r="K154" s="448" t="s">
        <v>16</v>
      </c>
      <c r="L154" s="449" t="s">
        <v>208</v>
      </c>
      <c r="M154" s="450" t="s">
        <v>209</v>
      </c>
      <c r="N154" s="450" t="s">
        <v>210</v>
      </c>
      <c r="O154" s="451"/>
      <c r="P154" s="452">
        <v>0.2</v>
      </c>
      <c r="Q154" s="453">
        <f t="shared" ref="Q154:Q155" si="101">0.7*P154</f>
        <v>0.13999999999999999</v>
      </c>
      <c r="R154" s="454">
        <f t="shared" ref="R154:R155" si="102">(P154/0.3)</f>
        <v>0.66666666666666674</v>
      </c>
      <c r="S154" s="2" t="s">
        <v>59</v>
      </c>
    </row>
    <row r="155" spans="1:19">
      <c r="A155" s="442" t="s">
        <v>177</v>
      </c>
      <c r="B155" s="443" t="s">
        <v>259</v>
      </c>
      <c r="C155" s="444">
        <v>1965</v>
      </c>
      <c r="D155" s="445">
        <v>44251591</v>
      </c>
      <c r="E155" s="446" t="s">
        <v>17</v>
      </c>
      <c r="F155" s="442"/>
      <c r="G155" s="442" t="s">
        <v>15</v>
      </c>
      <c r="H155" s="447">
        <v>24</v>
      </c>
      <c r="I155" s="447">
        <v>6</v>
      </c>
      <c r="J155" s="442" t="s">
        <v>207</v>
      </c>
      <c r="K155" s="448" t="s">
        <v>16</v>
      </c>
      <c r="L155" s="449" t="s">
        <v>208</v>
      </c>
      <c r="M155" s="450" t="s">
        <v>209</v>
      </c>
      <c r="N155" s="450" t="s">
        <v>210</v>
      </c>
      <c r="O155" s="451"/>
      <c r="P155" s="452">
        <v>0.2</v>
      </c>
      <c r="Q155" s="453">
        <f t="shared" si="101"/>
        <v>0.13999999999999999</v>
      </c>
      <c r="R155" s="454">
        <f t="shared" si="102"/>
        <v>0.66666666666666674</v>
      </c>
      <c r="S155" s="2" t="s">
        <v>57</v>
      </c>
    </row>
    <row r="156" spans="1:19">
      <c r="A156" s="442" t="s">
        <v>177</v>
      </c>
      <c r="B156" s="443" t="s">
        <v>259</v>
      </c>
      <c r="C156" s="444">
        <v>1965</v>
      </c>
      <c r="D156" s="445">
        <v>44251591</v>
      </c>
      <c r="E156" s="446" t="s">
        <v>17</v>
      </c>
      <c r="F156" s="442"/>
      <c r="G156" s="442" t="s">
        <v>15</v>
      </c>
      <c r="H156" s="447">
        <v>24</v>
      </c>
      <c r="I156" s="447">
        <v>6</v>
      </c>
      <c r="J156" s="442" t="s">
        <v>207</v>
      </c>
      <c r="K156" s="448" t="s">
        <v>16</v>
      </c>
      <c r="L156" s="449" t="s">
        <v>208</v>
      </c>
      <c r="M156" s="450" t="s">
        <v>209</v>
      </c>
      <c r="N156" s="450" t="s">
        <v>210</v>
      </c>
      <c r="O156" s="451"/>
      <c r="P156" s="452">
        <v>0.2</v>
      </c>
      <c r="Q156" s="453">
        <f t="shared" ref="Q156" si="103">0.7*P156</f>
        <v>0.13999999999999999</v>
      </c>
      <c r="R156" s="454">
        <f t="shared" ref="R156" si="104">(P156/0.3)</f>
        <v>0.66666666666666674</v>
      </c>
      <c r="S156" s="2" t="s">
        <v>59</v>
      </c>
    </row>
    <row r="157" spans="1:19">
      <c r="A157" s="442" t="s">
        <v>177</v>
      </c>
      <c r="B157" s="443" t="s">
        <v>259</v>
      </c>
      <c r="C157" s="444">
        <v>1966</v>
      </c>
      <c r="D157" s="445">
        <v>38038000</v>
      </c>
      <c r="E157" s="446" t="s">
        <v>17</v>
      </c>
      <c r="F157" s="442"/>
      <c r="G157" s="442" t="s">
        <v>15</v>
      </c>
      <c r="H157" s="447">
        <v>24</v>
      </c>
      <c r="I157" s="447">
        <v>6</v>
      </c>
      <c r="J157" s="442" t="s">
        <v>207</v>
      </c>
      <c r="K157" s="448" t="s">
        <v>16</v>
      </c>
      <c r="L157" s="449" t="s">
        <v>208</v>
      </c>
      <c r="M157" s="450" t="s">
        <v>209</v>
      </c>
      <c r="N157" s="450" t="s">
        <v>210</v>
      </c>
      <c r="O157" s="451"/>
      <c r="P157" s="452">
        <v>0.2</v>
      </c>
      <c r="Q157" s="453">
        <f t="shared" si="99"/>
        <v>0.13999999999999999</v>
      </c>
      <c r="R157" s="454">
        <f t="shared" si="100"/>
        <v>0.66666666666666674</v>
      </c>
      <c r="S157" s="2" t="s">
        <v>57</v>
      </c>
    </row>
    <row r="158" spans="1:19">
      <c r="A158" s="442" t="s">
        <v>177</v>
      </c>
      <c r="B158" s="443" t="s">
        <v>259</v>
      </c>
      <c r="C158" s="444">
        <v>1972</v>
      </c>
      <c r="D158" s="445">
        <v>48250000</v>
      </c>
      <c r="E158" s="446" t="s">
        <v>17</v>
      </c>
      <c r="F158" s="442"/>
      <c r="G158" s="442" t="s">
        <v>15</v>
      </c>
      <c r="H158" s="447">
        <v>24</v>
      </c>
      <c r="I158" s="447">
        <v>6</v>
      </c>
      <c r="J158" s="442" t="s">
        <v>207</v>
      </c>
      <c r="K158" s="448" t="s">
        <v>16</v>
      </c>
      <c r="L158" s="449" t="s">
        <v>208</v>
      </c>
      <c r="M158" s="450" t="s">
        <v>209</v>
      </c>
      <c r="N158" s="450" t="s">
        <v>210</v>
      </c>
      <c r="O158" s="451"/>
      <c r="P158" s="452">
        <v>0.2</v>
      </c>
      <c r="Q158" s="453">
        <f t="shared" si="99"/>
        <v>0.13999999999999999</v>
      </c>
      <c r="R158" s="454">
        <f t="shared" si="100"/>
        <v>0.66666666666666674</v>
      </c>
      <c r="S158" s="2" t="s">
        <v>57</v>
      </c>
    </row>
    <row r="159" spans="1:19">
      <c r="A159" s="442" t="s">
        <v>177</v>
      </c>
      <c r="B159" s="443" t="s">
        <v>259</v>
      </c>
      <c r="C159" s="444">
        <v>1974</v>
      </c>
      <c r="D159" s="445">
        <v>82235000</v>
      </c>
      <c r="E159" s="446" t="s">
        <v>17</v>
      </c>
      <c r="F159" s="442"/>
      <c r="G159" s="442" t="s">
        <v>15</v>
      </c>
      <c r="H159" s="447">
        <v>24</v>
      </c>
      <c r="I159" s="447">
        <v>6</v>
      </c>
      <c r="J159" s="442" t="s">
        <v>207</v>
      </c>
      <c r="K159" s="448" t="s">
        <v>16</v>
      </c>
      <c r="L159" s="449" t="s">
        <v>208</v>
      </c>
      <c r="M159" s="450" t="s">
        <v>209</v>
      </c>
      <c r="N159" s="450" t="s">
        <v>210</v>
      </c>
      <c r="O159" s="451"/>
      <c r="P159" s="452">
        <v>0.2</v>
      </c>
      <c r="Q159" s="453">
        <f t="shared" si="99"/>
        <v>0.13999999999999999</v>
      </c>
      <c r="R159" s="454">
        <f t="shared" si="100"/>
        <v>0.66666666666666674</v>
      </c>
      <c r="S159" s="2" t="s">
        <v>57</v>
      </c>
    </row>
    <row r="160" spans="1:19">
      <c r="A160" s="442" t="s">
        <v>177</v>
      </c>
      <c r="B160" s="443" t="s">
        <v>259</v>
      </c>
      <c r="C160" s="444">
        <v>1975</v>
      </c>
      <c r="D160" s="445">
        <v>101685000</v>
      </c>
      <c r="E160" s="446" t="s">
        <v>17</v>
      </c>
      <c r="F160" s="442"/>
      <c r="G160" s="442" t="s">
        <v>15</v>
      </c>
      <c r="H160" s="447">
        <v>24</v>
      </c>
      <c r="I160" s="447">
        <v>6</v>
      </c>
      <c r="J160" s="442" t="s">
        <v>207</v>
      </c>
      <c r="K160" s="448" t="s">
        <v>16</v>
      </c>
      <c r="L160" s="449" t="s">
        <v>208</v>
      </c>
      <c r="M160" s="450" t="s">
        <v>209</v>
      </c>
      <c r="N160" s="450" t="s">
        <v>210</v>
      </c>
      <c r="O160" s="451"/>
      <c r="P160" s="452">
        <v>0.2</v>
      </c>
      <c r="Q160" s="453">
        <f t="shared" si="99"/>
        <v>0.13999999999999999</v>
      </c>
      <c r="R160" s="454">
        <f t="shared" si="100"/>
        <v>0.66666666666666674</v>
      </c>
      <c r="S160" s="2" t="s">
        <v>57</v>
      </c>
    </row>
    <row r="161" spans="1:19">
      <c r="A161" s="402" t="s">
        <v>177</v>
      </c>
      <c r="B161" s="403" t="s">
        <v>198</v>
      </c>
      <c r="C161" s="455">
        <v>1988</v>
      </c>
      <c r="D161" s="405">
        <v>49921000</v>
      </c>
      <c r="E161" s="406" t="s">
        <v>17</v>
      </c>
      <c r="F161" s="402"/>
      <c r="G161" s="402" t="s">
        <v>15</v>
      </c>
      <c r="H161" s="407">
        <v>24</v>
      </c>
      <c r="I161" s="407">
        <v>6</v>
      </c>
      <c r="J161" s="402" t="s">
        <v>207</v>
      </c>
      <c r="K161" s="408" t="s">
        <v>16</v>
      </c>
      <c r="L161" s="457" t="s">
        <v>211</v>
      </c>
      <c r="M161" s="459" t="s">
        <v>212</v>
      </c>
      <c r="N161" s="458" t="s">
        <v>213</v>
      </c>
      <c r="O161" s="456" t="s">
        <v>214</v>
      </c>
      <c r="P161" s="413">
        <v>0.5</v>
      </c>
      <c r="Q161" s="414">
        <f t="shared" ref="Q161" si="105">0.7*P161</f>
        <v>0.35</v>
      </c>
      <c r="R161" s="415">
        <f t="shared" ref="R161" si="106">(P161/0.3)</f>
        <v>1.6666666666666667</v>
      </c>
      <c r="S161" s="2" t="s">
        <v>57</v>
      </c>
    </row>
    <row r="162" spans="1:19">
      <c r="A162" s="402" t="s">
        <v>177</v>
      </c>
      <c r="B162" s="403" t="s">
        <v>198</v>
      </c>
      <c r="C162" s="455">
        <v>1988</v>
      </c>
      <c r="D162" s="405">
        <v>49921000</v>
      </c>
      <c r="E162" s="406" t="s">
        <v>17</v>
      </c>
      <c r="F162" s="402"/>
      <c r="G162" s="402" t="s">
        <v>15</v>
      </c>
      <c r="H162" s="407">
        <v>24</v>
      </c>
      <c r="I162" s="407">
        <v>6</v>
      </c>
      <c r="J162" s="402" t="s">
        <v>207</v>
      </c>
      <c r="K162" s="408" t="s">
        <v>16</v>
      </c>
      <c r="L162" s="457" t="s">
        <v>211</v>
      </c>
      <c r="M162" s="459" t="s">
        <v>212</v>
      </c>
      <c r="N162" s="458" t="s">
        <v>213</v>
      </c>
      <c r="O162" s="456" t="s">
        <v>214</v>
      </c>
      <c r="P162" s="413">
        <v>0.5</v>
      </c>
      <c r="Q162" s="414">
        <f t="shared" ref="Q162" si="107">0.7*P162</f>
        <v>0.35</v>
      </c>
      <c r="R162" s="415">
        <f t="shared" ref="R162" si="108">(P162/0.3)</f>
        <v>1.6666666666666667</v>
      </c>
      <c r="S162" s="2" t="s">
        <v>59</v>
      </c>
    </row>
    <row r="163" spans="1:19">
      <c r="A163" s="402" t="s">
        <v>177</v>
      </c>
      <c r="B163" s="403" t="s">
        <v>198</v>
      </c>
      <c r="C163" s="455">
        <v>1988</v>
      </c>
      <c r="D163" s="405">
        <v>49921000</v>
      </c>
      <c r="E163" s="406" t="s">
        <v>17</v>
      </c>
      <c r="F163" s="402"/>
      <c r="G163" s="402" t="s">
        <v>15</v>
      </c>
      <c r="H163" s="407">
        <v>24</v>
      </c>
      <c r="I163" s="407">
        <v>6</v>
      </c>
      <c r="J163" s="402" t="s">
        <v>207</v>
      </c>
      <c r="K163" s="408" t="s">
        <v>16</v>
      </c>
      <c r="L163" s="457" t="s">
        <v>211</v>
      </c>
      <c r="M163" s="459" t="s">
        <v>212</v>
      </c>
      <c r="N163" s="458" t="s">
        <v>213</v>
      </c>
      <c r="O163" s="456" t="s">
        <v>214</v>
      </c>
      <c r="P163" s="413">
        <v>0.5</v>
      </c>
      <c r="Q163" s="414">
        <f t="shared" ref="Q163" si="109">0.7*P163</f>
        <v>0.35</v>
      </c>
      <c r="R163" s="415">
        <f t="shared" ref="R163" si="110">(P163/0.3)</f>
        <v>1.6666666666666667</v>
      </c>
      <c r="S163" s="2" t="s">
        <v>58</v>
      </c>
    </row>
    <row r="164" spans="1:19">
      <c r="A164" s="92" t="s">
        <v>177</v>
      </c>
      <c r="B164" s="87" t="s">
        <v>266</v>
      </c>
      <c r="C164" s="492">
        <v>1943</v>
      </c>
      <c r="D164" s="532">
        <v>106997500</v>
      </c>
      <c r="E164" s="263" t="s">
        <v>24</v>
      </c>
      <c r="F164" s="92"/>
      <c r="G164" s="92" t="s">
        <v>19</v>
      </c>
      <c r="H164" s="495">
        <v>27</v>
      </c>
      <c r="I164" s="495">
        <v>2.2000000000000002</v>
      </c>
      <c r="J164" s="92" t="s">
        <v>261</v>
      </c>
      <c r="K164" s="264" t="s">
        <v>16</v>
      </c>
      <c r="L164" s="521" t="s">
        <v>262</v>
      </c>
      <c r="M164" s="522" t="s">
        <v>263</v>
      </c>
      <c r="N164" s="523" t="s">
        <v>264</v>
      </c>
      <c r="O164" s="501" t="s">
        <v>265</v>
      </c>
      <c r="P164" s="525">
        <v>0.5</v>
      </c>
      <c r="Q164" s="100">
        <f>0.7*P164</f>
        <v>0.35</v>
      </c>
      <c r="R164" s="101">
        <f>(P164/0.3)</f>
        <v>1.6666666666666667</v>
      </c>
      <c r="S164" s="2" t="s">
        <v>57</v>
      </c>
    </row>
    <row r="165" spans="1:19">
      <c r="A165" s="92" t="s">
        <v>177</v>
      </c>
      <c r="B165" s="87" t="s">
        <v>266</v>
      </c>
      <c r="C165" s="492">
        <v>1943</v>
      </c>
      <c r="D165" s="532">
        <v>106997500</v>
      </c>
      <c r="E165" s="263" t="s">
        <v>24</v>
      </c>
      <c r="F165" s="92"/>
      <c r="G165" s="92" t="s">
        <v>19</v>
      </c>
      <c r="H165" s="495">
        <v>27</v>
      </c>
      <c r="I165" s="495">
        <v>2.2000000000000002</v>
      </c>
      <c r="J165" s="92" t="s">
        <v>261</v>
      </c>
      <c r="K165" s="264" t="s">
        <v>16</v>
      </c>
      <c r="L165" s="521" t="s">
        <v>262</v>
      </c>
      <c r="M165" s="522" t="s">
        <v>263</v>
      </c>
      <c r="N165" s="523" t="s">
        <v>264</v>
      </c>
      <c r="O165" s="501" t="s">
        <v>265</v>
      </c>
      <c r="P165" s="525">
        <v>0.5</v>
      </c>
      <c r="Q165" s="100">
        <f>0.7*P165</f>
        <v>0.35</v>
      </c>
      <c r="R165" s="101">
        <f>(P165/0.3)</f>
        <v>1.6666666666666667</v>
      </c>
      <c r="S165" s="2" t="s">
        <v>59</v>
      </c>
    </row>
    <row r="166" spans="1:19">
      <c r="A166" s="92" t="s">
        <v>177</v>
      </c>
      <c r="B166" s="87" t="s">
        <v>266</v>
      </c>
      <c r="C166" s="492">
        <v>1943</v>
      </c>
      <c r="D166" s="532">
        <v>106997500</v>
      </c>
      <c r="E166" s="263" t="s">
        <v>236</v>
      </c>
      <c r="F166" s="92"/>
      <c r="G166" s="92" t="s">
        <v>19</v>
      </c>
      <c r="H166" s="495">
        <v>27</v>
      </c>
      <c r="I166" s="495">
        <v>2.2000000000000002</v>
      </c>
      <c r="J166" s="92" t="s">
        <v>261</v>
      </c>
      <c r="K166" s="264" t="s">
        <v>16</v>
      </c>
      <c r="L166" s="521" t="s">
        <v>262</v>
      </c>
      <c r="M166" s="522" t="s">
        <v>263</v>
      </c>
      <c r="N166" s="523" t="s">
        <v>264</v>
      </c>
      <c r="O166" s="501" t="s">
        <v>265</v>
      </c>
      <c r="P166" s="525">
        <v>0.3</v>
      </c>
      <c r="Q166" s="100">
        <f>0.7*P166</f>
        <v>0.21</v>
      </c>
      <c r="R166" s="101">
        <f>(P166/0.3)</f>
        <v>1</v>
      </c>
      <c r="S166" s="2" t="s">
        <v>58</v>
      </c>
    </row>
    <row r="167" spans="1:19">
      <c r="A167" s="92" t="s">
        <v>177</v>
      </c>
      <c r="B167" s="87" t="s">
        <v>266</v>
      </c>
      <c r="C167" s="492">
        <v>1943</v>
      </c>
      <c r="D167" s="532">
        <v>106997500</v>
      </c>
      <c r="E167" s="263" t="s">
        <v>236</v>
      </c>
      <c r="F167" s="92"/>
      <c r="G167" s="92" t="s">
        <v>19</v>
      </c>
      <c r="H167" s="495">
        <v>27</v>
      </c>
      <c r="I167" s="495">
        <v>2.2000000000000002</v>
      </c>
      <c r="J167" s="92" t="s">
        <v>261</v>
      </c>
      <c r="K167" s="264" t="s">
        <v>16</v>
      </c>
      <c r="L167" s="521" t="s">
        <v>262</v>
      </c>
      <c r="M167" s="522" t="s">
        <v>263</v>
      </c>
      <c r="N167" s="523" t="s">
        <v>264</v>
      </c>
      <c r="O167" s="501" t="s">
        <v>265</v>
      </c>
      <c r="P167" s="525">
        <v>0.3</v>
      </c>
      <c r="Q167" s="100">
        <f>0.7*P167</f>
        <v>0.21</v>
      </c>
      <c r="R167" s="101">
        <f>(P167/0.3)</f>
        <v>1</v>
      </c>
      <c r="S167" s="2" t="s">
        <v>69</v>
      </c>
    </row>
    <row r="168" spans="1:19">
      <c r="A168" s="223" t="s">
        <v>177</v>
      </c>
      <c r="B168" s="469" t="s">
        <v>266</v>
      </c>
      <c r="C168" s="464">
        <v>1946</v>
      </c>
      <c r="D168" s="527">
        <v>34929500</v>
      </c>
      <c r="E168" s="222" t="s">
        <v>24</v>
      </c>
      <c r="F168" s="223"/>
      <c r="G168" s="223" t="s">
        <v>19</v>
      </c>
      <c r="H168" s="473">
        <v>27</v>
      </c>
      <c r="I168" s="473">
        <v>2.2000000000000002</v>
      </c>
      <c r="J168" s="223" t="s">
        <v>191</v>
      </c>
      <c r="K168" s="535" t="s">
        <v>16</v>
      </c>
      <c r="L168" s="536" t="s">
        <v>267</v>
      </c>
      <c r="M168" s="533" t="s">
        <v>268</v>
      </c>
      <c r="N168" s="533" t="s">
        <v>197</v>
      </c>
      <c r="O168" s="534" t="s">
        <v>269</v>
      </c>
      <c r="P168" s="470">
        <v>0.5</v>
      </c>
      <c r="Q168" s="228">
        <f t="shared" ref="Q168" si="111">0.7*P168</f>
        <v>0.35</v>
      </c>
      <c r="R168" s="229">
        <f t="shared" ref="R168" si="112">(P168/0.3)</f>
        <v>1.6666666666666667</v>
      </c>
      <c r="S168" s="2" t="s">
        <v>57</v>
      </c>
    </row>
    <row r="169" spans="1:19">
      <c r="A169" s="537" t="s">
        <v>177</v>
      </c>
      <c r="B169" s="538" t="s">
        <v>266</v>
      </c>
      <c r="C169" s="539">
        <v>1947</v>
      </c>
      <c r="D169" s="540">
        <v>78984000</v>
      </c>
      <c r="E169" s="541" t="s">
        <v>24</v>
      </c>
      <c r="F169" s="537"/>
      <c r="G169" s="537" t="s">
        <v>19</v>
      </c>
      <c r="H169" s="542">
        <v>27</v>
      </c>
      <c r="I169" s="542">
        <v>2.2000000000000002</v>
      </c>
      <c r="J169" s="537" t="s">
        <v>191</v>
      </c>
      <c r="K169" s="543" t="s">
        <v>16</v>
      </c>
      <c r="L169" s="544" t="s">
        <v>267</v>
      </c>
      <c r="M169" s="545" t="s">
        <v>180</v>
      </c>
      <c r="N169" s="546" t="s">
        <v>197</v>
      </c>
      <c r="O169" s="547" t="s">
        <v>269</v>
      </c>
      <c r="P169" s="548">
        <v>0.3</v>
      </c>
      <c r="Q169" s="549">
        <f t="shared" ref="Q169:Q170" si="113">0.7*P169</f>
        <v>0.21</v>
      </c>
      <c r="R169" s="550">
        <f t="shared" ref="R169" si="114">(P169/0.3)</f>
        <v>1</v>
      </c>
      <c r="S169" s="2" t="s">
        <v>57</v>
      </c>
    </row>
    <row r="170" spans="1:19">
      <c r="A170" s="537" t="s">
        <v>177</v>
      </c>
      <c r="B170" s="538" t="s">
        <v>266</v>
      </c>
      <c r="C170" s="539">
        <v>1947</v>
      </c>
      <c r="D170" s="540">
        <v>78984000</v>
      </c>
      <c r="E170" s="541" t="s">
        <v>24</v>
      </c>
      <c r="F170" s="537"/>
      <c r="G170" s="537" t="s">
        <v>19</v>
      </c>
      <c r="H170" s="542">
        <v>27</v>
      </c>
      <c r="I170" s="542">
        <v>2.2000000000000002</v>
      </c>
      <c r="J170" s="537" t="s">
        <v>191</v>
      </c>
      <c r="K170" s="543" t="s">
        <v>16</v>
      </c>
      <c r="L170" s="544" t="s">
        <v>267</v>
      </c>
      <c r="M170" s="545" t="s">
        <v>180</v>
      </c>
      <c r="N170" s="546" t="s">
        <v>197</v>
      </c>
      <c r="O170" s="547" t="s">
        <v>269</v>
      </c>
      <c r="P170" s="548">
        <v>0.3</v>
      </c>
      <c r="Q170" s="549">
        <f t="shared" si="113"/>
        <v>0.21</v>
      </c>
      <c r="R170" s="550">
        <f t="shared" ref="R170" si="115">(P170/0.3)</f>
        <v>1</v>
      </c>
      <c r="S170" s="2" t="s">
        <v>59</v>
      </c>
    </row>
    <row r="171" spans="1:19">
      <c r="A171" s="537" t="s">
        <v>177</v>
      </c>
      <c r="B171" s="538" t="s">
        <v>266</v>
      </c>
      <c r="C171" s="539">
        <v>1947</v>
      </c>
      <c r="D171" s="540">
        <v>78984000</v>
      </c>
      <c r="E171" s="541" t="s">
        <v>24</v>
      </c>
      <c r="F171" s="537"/>
      <c r="G171" s="537" t="s">
        <v>19</v>
      </c>
      <c r="H171" s="542">
        <v>27</v>
      </c>
      <c r="I171" s="542">
        <v>2.2000000000000002</v>
      </c>
      <c r="J171" s="537" t="s">
        <v>191</v>
      </c>
      <c r="K171" s="543" t="s">
        <v>16</v>
      </c>
      <c r="L171" s="544" t="s">
        <v>267</v>
      </c>
      <c r="M171" s="545" t="s">
        <v>180</v>
      </c>
      <c r="N171" s="546" t="s">
        <v>197</v>
      </c>
      <c r="O171" s="547" t="s">
        <v>269</v>
      </c>
      <c r="P171" s="548">
        <v>0.3</v>
      </c>
      <c r="Q171" s="549">
        <f t="shared" ref="Q171" si="116">0.7*P171</f>
        <v>0.21</v>
      </c>
      <c r="R171" s="550">
        <f t="shared" ref="R171" si="117">(P171/0.3)</f>
        <v>1</v>
      </c>
      <c r="S171" s="2" t="s">
        <v>58</v>
      </c>
    </row>
    <row r="172" spans="1:19">
      <c r="A172" s="537" t="s">
        <v>177</v>
      </c>
      <c r="B172" s="538" t="s">
        <v>266</v>
      </c>
      <c r="C172" s="539">
        <v>1947</v>
      </c>
      <c r="D172" s="540">
        <v>78984000</v>
      </c>
      <c r="E172" s="541" t="s">
        <v>120</v>
      </c>
      <c r="F172" s="537"/>
      <c r="G172" s="537" t="s">
        <v>19</v>
      </c>
      <c r="H172" s="542">
        <v>27</v>
      </c>
      <c r="I172" s="542">
        <v>2.2000000000000002</v>
      </c>
      <c r="J172" s="537" t="s">
        <v>191</v>
      </c>
      <c r="K172" s="543" t="s">
        <v>16</v>
      </c>
      <c r="L172" s="544" t="s">
        <v>267</v>
      </c>
      <c r="M172" s="545" t="s">
        <v>180</v>
      </c>
      <c r="N172" s="546" t="s">
        <v>197</v>
      </c>
      <c r="O172" s="547" t="s">
        <v>269</v>
      </c>
      <c r="P172" s="548">
        <v>0.6</v>
      </c>
      <c r="Q172" s="549">
        <f t="shared" ref="Q172" si="118">0.7*P172</f>
        <v>0.42</v>
      </c>
      <c r="R172" s="550">
        <f t="shared" ref="R172" si="119">(P172/0.3)</f>
        <v>2</v>
      </c>
      <c r="S172" s="2" t="s">
        <v>69</v>
      </c>
    </row>
    <row r="173" spans="1:19">
      <c r="A173" s="118" t="s">
        <v>177</v>
      </c>
      <c r="B173" s="115" t="s">
        <v>260</v>
      </c>
      <c r="C173" s="381">
        <v>1945</v>
      </c>
      <c r="D173" s="531">
        <v>95398800</v>
      </c>
      <c r="E173" s="117" t="s">
        <v>120</v>
      </c>
      <c r="F173" s="118"/>
      <c r="G173" s="118" t="s">
        <v>19</v>
      </c>
      <c r="H173" s="382">
        <v>31</v>
      </c>
      <c r="I173" s="382">
        <v>3.5</v>
      </c>
      <c r="J173" s="118" t="s">
        <v>191</v>
      </c>
      <c r="K173" s="119" t="s">
        <v>16</v>
      </c>
      <c r="L173" s="383" t="s">
        <v>192</v>
      </c>
      <c r="M173" s="387" t="s">
        <v>180</v>
      </c>
      <c r="N173" s="384" t="s">
        <v>193</v>
      </c>
      <c r="O173" s="385" t="s">
        <v>194</v>
      </c>
      <c r="P173" s="386">
        <v>1</v>
      </c>
      <c r="Q173" s="147">
        <f>0.7*P173</f>
        <v>0.7</v>
      </c>
      <c r="R173" s="148">
        <f>(P173/0.3)</f>
        <v>3.3333333333333335</v>
      </c>
      <c r="S173" s="2" t="s">
        <v>57</v>
      </c>
    </row>
    <row r="174" spans="1:19">
      <c r="A174" s="118" t="s">
        <v>177</v>
      </c>
      <c r="B174" s="115" t="s">
        <v>260</v>
      </c>
      <c r="C174" s="381">
        <v>1945</v>
      </c>
      <c r="D174" s="531">
        <v>95398800</v>
      </c>
      <c r="E174" s="117" t="s">
        <v>24</v>
      </c>
      <c r="F174" s="118"/>
      <c r="G174" s="118" t="s">
        <v>19</v>
      </c>
      <c r="H174" s="382">
        <v>31</v>
      </c>
      <c r="I174" s="382">
        <v>3.5</v>
      </c>
      <c r="J174" s="118" t="s">
        <v>191</v>
      </c>
      <c r="K174" s="119" t="s">
        <v>16</v>
      </c>
      <c r="L174" s="383" t="s">
        <v>192</v>
      </c>
      <c r="M174" s="387" t="s">
        <v>180</v>
      </c>
      <c r="N174" s="384" t="s">
        <v>193</v>
      </c>
      <c r="O174" s="385" t="s">
        <v>194</v>
      </c>
      <c r="P174" s="386">
        <v>0.35</v>
      </c>
      <c r="Q174" s="147">
        <f>0.7*P174</f>
        <v>0.24499999999999997</v>
      </c>
      <c r="R174" s="148">
        <f>(P174/0.3)</f>
        <v>1.1666666666666667</v>
      </c>
      <c r="S174" s="2" t="s">
        <v>59</v>
      </c>
    </row>
    <row r="175" spans="1:19">
      <c r="A175" s="118" t="s">
        <v>177</v>
      </c>
      <c r="B175" s="115" t="s">
        <v>260</v>
      </c>
      <c r="C175" s="381">
        <v>1947</v>
      </c>
      <c r="D175" s="531">
        <v>46576000</v>
      </c>
      <c r="E175" s="117" t="s">
        <v>24</v>
      </c>
      <c r="F175" s="118"/>
      <c r="G175" s="118" t="s">
        <v>19</v>
      </c>
      <c r="H175" s="382">
        <v>31</v>
      </c>
      <c r="I175" s="382">
        <v>3.5</v>
      </c>
      <c r="J175" s="118" t="s">
        <v>191</v>
      </c>
      <c r="K175" s="119" t="s">
        <v>16</v>
      </c>
      <c r="L175" s="383" t="s">
        <v>192</v>
      </c>
      <c r="M175" s="387" t="s">
        <v>180</v>
      </c>
      <c r="N175" s="384" t="s">
        <v>193</v>
      </c>
      <c r="O175" s="385" t="s">
        <v>194</v>
      </c>
      <c r="P175" s="386">
        <v>0.35</v>
      </c>
      <c r="Q175" s="147">
        <f>0.7*P175</f>
        <v>0.24499999999999997</v>
      </c>
      <c r="R175" s="148">
        <f>(P175/0.3)</f>
        <v>1.1666666666666667</v>
      </c>
      <c r="S175" s="2" t="s">
        <v>57</v>
      </c>
    </row>
    <row r="176" spans="1:19">
      <c r="A176" s="118" t="s">
        <v>177</v>
      </c>
      <c r="B176" s="115" t="s">
        <v>260</v>
      </c>
      <c r="C176" s="381">
        <v>1949</v>
      </c>
      <c r="D176" s="531">
        <v>203252000</v>
      </c>
      <c r="E176" s="117" t="s">
        <v>236</v>
      </c>
      <c r="F176" s="118"/>
      <c r="G176" s="118" t="s">
        <v>19</v>
      </c>
      <c r="H176" s="382">
        <v>31</v>
      </c>
      <c r="I176" s="382">
        <v>3.5</v>
      </c>
      <c r="J176" s="118" t="s">
        <v>191</v>
      </c>
      <c r="K176" s="119" t="s">
        <v>16</v>
      </c>
      <c r="L176" s="383" t="s">
        <v>192</v>
      </c>
      <c r="M176" s="387" t="s">
        <v>180</v>
      </c>
      <c r="N176" s="384" t="s">
        <v>193</v>
      </c>
      <c r="O176" s="385"/>
      <c r="P176" s="386">
        <v>0.3</v>
      </c>
      <c r="Q176" s="147">
        <f>0.7*P176</f>
        <v>0.21</v>
      </c>
      <c r="R176" s="148">
        <f>(P176/0.3)</f>
        <v>1</v>
      </c>
      <c r="S176" s="2" t="s">
        <v>57</v>
      </c>
    </row>
    <row r="177" spans="1:19">
      <c r="A177" s="118" t="s">
        <v>177</v>
      </c>
      <c r="B177" s="115" t="s">
        <v>260</v>
      </c>
      <c r="C177" s="381">
        <v>1949</v>
      </c>
      <c r="D177" s="531">
        <v>203252000</v>
      </c>
      <c r="E177" s="117" t="s">
        <v>120</v>
      </c>
      <c r="F177" s="118"/>
      <c r="G177" s="118" t="s">
        <v>19</v>
      </c>
      <c r="H177" s="382">
        <v>31</v>
      </c>
      <c r="I177" s="382">
        <v>3.5</v>
      </c>
      <c r="J177" s="118" t="s">
        <v>191</v>
      </c>
      <c r="K177" s="119" t="s">
        <v>16</v>
      </c>
      <c r="L177" s="383" t="s">
        <v>192</v>
      </c>
      <c r="M177" s="387" t="s">
        <v>180</v>
      </c>
      <c r="N177" s="384" t="s">
        <v>193</v>
      </c>
      <c r="O177" s="385"/>
      <c r="P177" s="386">
        <v>0.5</v>
      </c>
      <c r="Q177" s="147">
        <f>0.7*P177</f>
        <v>0.35</v>
      </c>
      <c r="R177" s="148">
        <f>(P177/0.3)</f>
        <v>1.6666666666666667</v>
      </c>
      <c r="S177" s="2" t="s">
        <v>59</v>
      </c>
    </row>
    <row r="178" spans="1:19">
      <c r="A178" s="66" t="s">
        <v>177</v>
      </c>
      <c r="B178" s="62" t="s">
        <v>260</v>
      </c>
      <c r="C178" s="551" t="s">
        <v>272</v>
      </c>
      <c r="D178" s="552">
        <v>30839000</v>
      </c>
      <c r="E178" s="553" t="s">
        <v>24</v>
      </c>
      <c r="F178" s="66" t="s">
        <v>202</v>
      </c>
      <c r="G178" s="66" t="s">
        <v>19</v>
      </c>
      <c r="H178" s="554">
        <v>31</v>
      </c>
      <c r="I178" s="554">
        <v>3.5</v>
      </c>
      <c r="J178" s="66" t="s">
        <v>191</v>
      </c>
      <c r="K178" s="555" t="s">
        <v>16</v>
      </c>
      <c r="L178" s="556" t="s">
        <v>271</v>
      </c>
      <c r="M178" s="557" t="s">
        <v>180</v>
      </c>
      <c r="N178" s="558" t="s">
        <v>193</v>
      </c>
      <c r="O178" s="559"/>
      <c r="P178" s="560">
        <v>2.5</v>
      </c>
      <c r="Q178" s="561">
        <f t="shared" ref="Q178" si="120">0.7*P178</f>
        <v>1.75</v>
      </c>
      <c r="R178" s="562">
        <f t="shared" ref="R178" si="121">(P178/0.3)</f>
        <v>8.3333333333333339</v>
      </c>
      <c r="S178" s="2" t="s">
        <v>57</v>
      </c>
    </row>
    <row r="179" spans="1:19">
      <c r="A179" s="66" t="s">
        <v>177</v>
      </c>
      <c r="B179" s="62" t="s">
        <v>260</v>
      </c>
      <c r="C179" s="551" t="s">
        <v>270</v>
      </c>
      <c r="D179" s="552">
        <v>48414000</v>
      </c>
      <c r="E179" s="553" t="s">
        <v>120</v>
      </c>
      <c r="F179" s="66" t="s">
        <v>202</v>
      </c>
      <c r="G179" s="66" t="s">
        <v>19</v>
      </c>
      <c r="H179" s="554">
        <v>31</v>
      </c>
      <c r="I179" s="554">
        <v>3.5</v>
      </c>
      <c r="J179" s="66" t="s">
        <v>191</v>
      </c>
      <c r="K179" s="555" t="s">
        <v>16</v>
      </c>
      <c r="L179" s="556" t="s">
        <v>271</v>
      </c>
      <c r="M179" s="557" t="s">
        <v>180</v>
      </c>
      <c r="N179" s="558" t="s">
        <v>193</v>
      </c>
      <c r="O179" s="559"/>
      <c r="P179" s="560">
        <v>1.75</v>
      </c>
      <c r="Q179" s="561">
        <f t="shared" ref="Q179:Q180" si="122">0.7*P179</f>
        <v>1.2249999999999999</v>
      </c>
      <c r="R179" s="562">
        <f t="shared" ref="R179:R180" si="123">(P179/0.3)</f>
        <v>5.8333333333333339</v>
      </c>
      <c r="S179" s="2" t="s">
        <v>57</v>
      </c>
    </row>
    <row r="180" spans="1:19">
      <c r="A180" s="442" t="s">
        <v>177</v>
      </c>
      <c r="B180" s="443" t="s">
        <v>181</v>
      </c>
      <c r="C180" s="444">
        <v>1951</v>
      </c>
      <c r="D180" s="445">
        <v>153689000</v>
      </c>
      <c r="E180" s="446" t="s">
        <v>17</v>
      </c>
      <c r="F180" s="442"/>
      <c r="G180" s="442" t="s">
        <v>62</v>
      </c>
      <c r="H180" s="447">
        <v>20</v>
      </c>
      <c r="I180" s="447">
        <v>3</v>
      </c>
      <c r="J180" s="443" t="s">
        <v>178</v>
      </c>
      <c r="K180" s="448" t="s">
        <v>16</v>
      </c>
      <c r="L180" s="449" t="s">
        <v>179</v>
      </c>
      <c r="M180" s="563" t="s">
        <v>180</v>
      </c>
      <c r="N180" s="564" t="s">
        <v>273</v>
      </c>
      <c r="O180" s="565" t="s">
        <v>274</v>
      </c>
      <c r="P180" s="452">
        <v>0.75</v>
      </c>
      <c r="Q180" s="453">
        <f t="shared" si="122"/>
        <v>0.52499999999999991</v>
      </c>
      <c r="R180" s="454">
        <f t="shared" si="123"/>
        <v>2.5</v>
      </c>
      <c r="S180" s="2" t="s">
        <v>57</v>
      </c>
    </row>
    <row r="181" spans="1:19">
      <c r="A181" s="442" t="s">
        <v>177</v>
      </c>
      <c r="B181" s="443" t="s">
        <v>181</v>
      </c>
      <c r="C181" s="444">
        <v>1957</v>
      </c>
      <c r="D181" s="445">
        <v>26361000</v>
      </c>
      <c r="E181" s="446" t="s">
        <v>17</v>
      </c>
      <c r="F181" s="442"/>
      <c r="G181" s="442" t="s">
        <v>62</v>
      </c>
      <c r="H181" s="447">
        <v>20</v>
      </c>
      <c r="I181" s="447">
        <v>3</v>
      </c>
      <c r="J181" s="443" t="s">
        <v>178</v>
      </c>
      <c r="K181" s="448" t="s">
        <v>16</v>
      </c>
      <c r="L181" s="449" t="s">
        <v>179</v>
      </c>
      <c r="M181" s="563" t="s">
        <v>180</v>
      </c>
      <c r="N181" s="564" t="s">
        <v>273</v>
      </c>
      <c r="O181" s="565" t="s">
        <v>274</v>
      </c>
      <c r="P181" s="452">
        <v>2</v>
      </c>
      <c r="Q181" s="453">
        <f t="shared" ref="Q181" si="124">0.7*P181</f>
        <v>1.4</v>
      </c>
      <c r="R181" s="454">
        <f t="shared" ref="R181" si="125">(P181/0.3)</f>
        <v>6.666666666666667</v>
      </c>
      <c r="S181" s="2" t="s">
        <v>57</v>
      </c>
    </row>
    <row r="182" spans="1:19">
      <c r="A182" s="442" t="s">
        <v>177</v>
      </c>
      <c r="B182" s="443" t="s">
        <v>181</v>
      </c>
      <c r="C182" s="444">
        <v>1957</v>
      </c>
      <c r="D182" s="445">
        <v>26361000</v>
      </c>
      <c r="E182" s="446" t="s">
        <v>17</v>
      </c>
      <c r="F182" s="442"/>
      <c r="G182" s="442" t="s">
        <v>62</v>
      </c>
      <c r="H182" s="447">
        <v>20</v>
      </c>
      <c r="I182" s="447">
        <v>3</v>
      </c>
      <c r="J182" s="443" t="s">
        <v>178</v>
      </c>
      <c r="K182" s="448" t="s">
        <v>16</v>
      </c>
      <c r="L182" s="449" t="s">
        <v>179</v>
      </c>
      <c r="M182" s="563" t="s">
        <v>180</v>
      </c>
      <c r="N182" s="564" t="s">
        <v>273</v>
      </c>
      <c r="O182" s="565" t="s">
        <v>274</v>
      </c>
      <c r="P182" s="452">
        <v>2</v>
      </c>
      <c r="Q182" s="453">
        <f t="shared" ref="Q182" si="126">0.7*P182</f>
        <v>1.4</v>
      </c>
      <c r="R182" s="454">
        <f t="shared" ref="R182" si="127">(P182/0.3)</f>
        <v>6.666666666666667</v>
      </c>
      <c r="S182" s="2" t="s">
        <v>59</v>
      </c>
    </row>
    <row r="183" spans="1:19" ht="16.5" customHeight="1">
      <c r="A183" s="250" t="s">
        <v>177</v>
      </c>
      <c r="B183" s="246" t="s">
        <v>186</v>
      </c>
      <c r="C183" s="371" t="s">
        <v>182</v>
      </c>
      <c r="D183" s="372" t="s">
        <v>77</v>
      </c>
      <c r="E183" s="249" t="s">
        <v>17</v>
      </c>
      <c r="F183" s="250"/>
      <c r="G183" s="250" t="s">
        <v>19</v>
      </c>
      <c r="H183" s="373">
        <v>23.5</v>
      </c>
      <c r="I183" s="373">
        <v>4</v>
      </c>
      <c r="J183" s="246" t="s">
        <v>178</v>
      </c>
      <c r="K183" s="252" t="s">
        <v>16</v>
      </c>
      <c r="L183" s="374" t="s">
        <v>183</v>
      </c>
      <c r="M183" s="375" t="s">
        <v>184</v>
      </c>
      <c r="N183" s="376" t="s">
        <v>185</v>
      </c>
      <c r="O183" s="377"/>
      <c r="P183" s="378">
        <v>1</v>
      </c>
      <c r="Q183" s="255">
        <f t="shared" ref="Q183:Q186" si="128">0.7*P183</f>
        <v>0.7</v>
      </c>
      <c r="R183" s="256">
        <f t="shared" ref="R183:R186" si="129">(P183/0.3)</f>
        <v>3.3333333333333335</v>
      </c>
      <c r="S183" s="2" t="s">
        <v>57</v>
      </c>
    </row>
    <row r="184" spans="1:19" ht="16.5" customHeight="1">
      <c r="A184" s="250" t="s">
        <v>177</v>
      </c>
      <c r="B184" s="246" t="s">
        <v>186</v>
      </c>
      <c r="C184" s="371" t="s">
        <v>182</v>
      </c>
      <c r="D184" s="372" t="s">
        <v>77</v>
      </c>
      <c r="E184" s="249" t="s">
        <v>17</v>
      </c>
      <c r="F184" s="250"/>
      <c r="G184" s="250" t="s">
        <v>19</v>
      </c>
      <c r="H184" s="373">
        <v>23.5</v>
      </c>
      <c r="I184" s="373">
        <v>4</v>
      </c>
      <c r="J184" s="246" t="s">
        <v>178</v>
      </c>
      <c r="K184" s="252" t="s">
        <v>16</v>
      </c>
      <c r="L184" s="374" t="s">
        <v>183</v>
      </c>
      <c r="M184" s="375" t="s">
        <v>184</v>
      </c>
      <c r="N184" s="376" t="s">
        <v>185</v>
      </c>
      <c r="O184" s="377"/>
      <c r="P184" s="378">
        <v>1</v>
      </c>
      <c r="Q184" s="255">
        <f t="shared" ref="Q184" si="130">0.7*P184</f>
        <v>0.7</v>
      </c>
      <c r="R184" s="256">
        <f t="shared" ref="R184" si="131">(P184/0.3)</f>
        <v>3.3333333333333335</v>
      </c>
      <c r="S184" s="2" t="s">
        <v>59</v>
      </c>
    </row>
    <row r="185" spans="1:19" ht="15.75" customHeight="1">
      <c r="A185" s="223" t="s">
        <v>177</v>
      </c>
      <c r="B185" s="219" t="s">
        <v>280</v>
      </c>
      <c r="C185" s="570" t="s">
        <v>277</v>
      </c>
      <c r="D185" s="527">
        <v>54381160</v>
      </c>
      <c r="E185" s="222" t="s">
        <v>281</v>
      </c>
      <c r="F185" s="223" t="s">
        <v>202</v>
      </c>
      <c r="G185" s="223" t="s">
        <v>19</v>
      </c>
      <c r="H185" s="473">
        <v>23</v>
      </c>
      <c r="I185" s="473">
        <v>4</v>
      </c>
      <c r="J185" s="219" t="s">
        <v>178</v>
      </c>
      <c r="K185" s="225" t="s">
        <v>16</v>
      </c>
      <c r="L185" s="467" t="s">
        <v>278</v>
      </c>
      <c r="M185" s="468" t="s">
        <v>184</v>
      </c>
      <c r="N185" s="529" t="s">
        <v>279</v>
      </c>
      <c r="O185" s="530" t="s">
        <v>274</v>
      </c>
      <c r="P185" s="470">
        <v>0.5</v>
      </c>
      <c r="Q185" s="571">
        <f t="shared" ref="Q185" si="132">0.7*P185</f>
        <v>0.35</v>
      </c>
      <c r="R185" s="572">
        <f t="shared" ref="R185" si="133">(P185/0.3)</f>
        <v>1.6666666666666667</v>
      </c>
      <c r="S185" s="2" t="s">
        <v>57</v>
      </c>
    </row>
    <row r="186" spans="1:19">
      <c r="A186" s="118" t="s">
        <v>177</v>
      </c>
      <c r="B186" s="115" t="s">
        <v>276</v>
      </c>
      <c r="C186" s="381">
        <v>1953</v>
      </c>
      <c r="D186" s="531">
        <v>63171600</v>
      </c>
      <c r="E186" s="117" t="s">
        <v>17</v>
      </c>
      <c r="F186" s="118"/>
      <c r="G186" s="118" t="s">
        <v>19</v>
      </c>
      <c r="H186" s="566">
        <v>27</v>
      </c>
      <c r="I186" s="566">
        <v>8</v>
      </c>
      <c r="J186" s="115" t="s">
        <v>178</v>
      </c>
      <c r="K186" s="119" t="s">
        <v>16</v>
      </c>
      <c r="L186" s="567" t="s">
        <v>275</v>
      </c>
      <c r="M186" s="568" t="s">
        <v>184</v>
      </c>
      <c r="N186" s="569" t="s">
        <v>185</v>
      </c>
      <c r="O186" s="385" t="s">
        <v>274</v>
      </c>
      <c r="P186" s="386">
        <v>2.25</v>
      </c>
      <c r="Q186" s="147">
        <f t="shared" si="128"/>
        <v>1.575</v>
      </c>
      <c r="R186" s="148">
        <f t="shared" si="129"/>
        <v>7.5</v>
      </c>
      <c r="S186" s="2" t="s">
        <v>57</v>
      </c>
    </row>
    <row r="187" spans="1:19">
      <c r="A187" s="118" t="s">
        <v>177</v>
      </c>
      <c r="B187" s="115" t="s">
        <v>276</v>
      </c>
      <c r="C187" s="381">
        <v>1953</v>
      </c>
      <c r="D187" s="531">
        <v>63171600</v>
      </c>
      <c r="E187" s="117" t="s">
        <v>17</v>
      </c>
      <c r="F187" s="118"/>
      <c r="G187" s="118" t="s">
        <v>19</v>
      </c>
      <c r="H187" s="566">
        <v>27</v>
      </c>
      <c r="I187" s="566">
        <v>8</v>
      </c>
      <c r="J187" s="115" t="s">
        <v>178</v>
      </c>
      <c r="K187" s="119" t="s">
        <v>16</v>
      </c>
      <c r="L187" s="567" t="s">
        <v>275</v>
      </c>
      <c r="M187" s="568" t="s">
        <v>184</v>
      </c>
      <c r="N187" s="569" t="s">
        <v>185</v>
      </c>
      <c r="O187" s="385" t="s">
        <v>274</v>
      </c>
      <c r="P187" s="386">
        <v>2.25</v>
      </c>
      <c r="Q187" s="147">
        <f t="shared" ref="Q187" si="134">0.7*P187</f>
        <v>1.575</v>
      </c>
      <c r="R187" s="148">
        <f t="shared" ref="R187" si="135">(P187/0.3)</f>
        <v>7.5</v>
      </c>
      <c r="S187" s="2" t="s">
        <v>59</v>
      </c>
    </row>
    <row r="188" spans="1:19">
      <c r="A188" s="272" t="s">
        <v>37</v>
      </c>
      <c r="B188" s="273" t="s">
        <v>169</v>
      </c>
      <c r="C188" s="272">
        <v>1975</v>
      </c>
      <c r="D188" s="274">
        <v>2000000</v>
      </c>
      <c r="E188" s="273" t="s">
        <v>24</v>
      </c>
      <c r="F188" s="275"/>
      <c r="G188" s="275" t="s">
        <v>15</v>
      </c>
      <c r="H188" s="276">
        <v>26</v>
      </c>
      <c r="I188" s="276">
        <v>7.5</v>
      </c>
      <c r="J188" s="275" t="s">
        <v>74</v>
      </c>
      <c r="K188" s="277" t="s">
        <v>16</v>
      </c>
      <c r="L188" s="278" t="s">
        <v>126</v>
      </c>
      <c r="M188" s="279" t="s">
        <v>124</v>
      </c>
      <c r="N188" s="280" t="s">
        <v>125</v>
      </c>
      <c r="O188" s="281"/>
      <c r="P188" s="282">
        <v>0.4</v>
      </c>
      <c r="Q188" s="368">
        <f t="shared" ref="Q188:Q189" si="136">0.7*P188</f>
        <v>0.27999999999999997</v>
      </c>
      <c r="R188" s="369">
        <f t="shared" ref="R188:R189" si="137">(P188/0.3)</f>
        <v>1.3333333333333335</v>
      </c>
      <c r="S188" s="2" t="s">
        <v>57</v>
      </c>
    </row>
    <row r="189" spans="1:19">
      <c r="A189" s="205" t="s">
        <v>37</v>
      </c>
      <c r="B189" s="204" t="s">
        <v>29</v>
      </c>
      <c r="C189" s="205">
        <v>1975</v>
      </c>
      <c r="D189" s="206">
        <v>2500000</v>
      </c>
      <c r="E189" s="207" t="s">
        <v>17</v>
      </c>
      <c r="F189" s="209"/>
      <c r="G189" s="209" t="s">
        <v>46</v>
      </c>
      <c r="H189" s="460">
        <v>30</v>
      </c>
      <c r="I189" s="209"/>
      <c r="J189" s="209" t="s">
        <v>23</v>
      </c>
      <c r="K189" s="5" t="s">
        <v>16</v>
      </c>
      <c r="L189" s="207" t="s">
        <v>28</v>
      </c>
      <c r="M189" s="268" t="s">
        <v>124</v>
      </c>
      <c r="N189" s="216" t="s">
        <v>125</v>
      </c>
      <c r="O189" s="217"/>
      <c r="P189" s="269">
        <v>1</v>
      </c>
      <c r="Q189" s="270">
        <f t="shared" si="136"/>
        <v>0.7</v>
      </c>
      <c r="R189" s="271">
        <f t="shared" si="137"/>
        <v>3.3333333333333335</v>
      </c>
      <c r="S189" s="2" t="s">
        <v>57</v>
      </c>
    </row>
    <row r="190" spans="1:19">
      <c r="A190" s="114" t="s">
        <v>39</v>
      </c>
      <c r="B190" s="115" t="s">
        <v>161</v>
      </c>
      <c r="C190" s="114">
        <v>1927</v>
      </c>
      <c r="D190" s="116">
        <v>2500000</v>
      </c>
      <c r="E190" s="117" t="s">
        <v>17</v>
      </c>
      <c r="F190" s="118"/>
      <c r="G190" s="118" t="s">
        <v>19</v>
      </c>
      <c r="H190" s="118"/>
      <c r="I190" s="118"/>
      <c r="J190" s="118" t="s">
        <v>74</v>
      </c>
      <c r="K190" s="119" t="s">
        <v>16</v>
      </c>
      <c r="L190" s="120" t="s">
        <v>21</v>
      </c>
      <c r="M190" s="121" t="s">
        <v>75</v>
      </c>
      <c r="N190" s="121" t="s">
        <v>76</v>
      </c>
      <c r="O190" s="144"/>
      <c r="P190" s="370">
        <v>3</v>
      </c>
      <c r="Q190" s="147">
        <f t="shared" ref="Q190:Q195" si="138">0.7*P190</f>
        <v>2.0999999999999996</v>
      </c>
      <c r="R190" s="148">
        <f t="shared" ref="R190:R195" si="139">(P190/0.3)</f>
        <v>10</v>
      </c>
      <c r="S190" s="2" t="s">
        <v>57</v>
      </c>
    </row>
    <row r="191" spans="1:19">
      <c r="A191" s="114" t="s">
        <v>39</v>
      </c>
      <c r="B191" s="115" t="s">
        <v>161</v>
      </c>
      <c r="C191" s="114">
        <v>1927</v>
      </c>
      <c r="D191" s="116">
        <v>2500000</v>
      </c>
      <c r="E191" s="117" t="s">
        <v>17</v>
      </c>
      <c r="F191" s="118"/>
      <c r="G191" s="118" t="s">
        <v>19</v>
      </c>
      <c r="H191" s="118"/>
      <c r="I191" s="118"/>
      <c r="J191" s="118" t="s">
        <v>74</v>
      </c>
      <c r="K191" s="119" t="s">
        <v>16</v>
      </c>
      <c r="L191" s="120" t="s">
        <v>21</v>
      </c>
      <c r="M191" s="121" t="s">
        <v>75</v>
      </c>
      <c r="N191" s="121" t="s">
        <v>76</v>
      </c>
      <c r="O191" s="144"/>
      <c r="P191" s="370">
        <v>3</v>
      </c>
      <c r="Q191" s="147">
        <f t="shared" si="138"/>
        <v>2.0999999999999996</v>
      </c>
      <c r="R191" s="148">
        <f t="shared" si="139"/>
        <v>10</v>
      </c>
      <c r="S191" s="2" t="s">
        <v>59</v>
      </c>
    </row>
    <row r="192" spans="1:19">
      <c r="A192" s="114" t="s">
        <v>39</v>
      </c>
      <c r="B192" s="115" t="s">
        <v>161</v>
      </c>
      <c r="C192" s="114">
        <v>1927</v>
      </c>
      <c r="D192" s="116">
        <v>2500000</v>
      </c>
      <c r="E192" s="117" t="s">
        <v>17</v>
      </c>
      <c r="F192" s="118"/>
      <c r="G192" s="118" t="s">
        <v>19</v>
      </c>
      <c r="H192" s="118"/>
      <c r="I192" s="118"/>
      <c r="J192" s="118" t="s">
        <v>74</v>
      </c>
      <c r="K192" s="119" t="s">
        <v>16</v>
      </c>
      <c r="L192" s="120" t="s">
        <v>21</v>
      </c>
      <c r="M192" s="121" t="s">
        <v>75</v>
      </c>
      <c r="N192" s="121" t="s">
        <v>76</v>
      </c>
      <c r="O192" s="144"/>
      <c r="P192" s="370">
        <v>3</v>
      </c>
      <c r="Q192" s="147">
        <f t="shared" si="138"/>
        <v>2.0999999999999996</v>
      </c>
      <c r="R192" s="148">
        <f t="shared" si="139"/>
        <v>10</v>
      </c>
      <c r="S192" s="2" t="s">
        <v>58</v>
      </c>
    </row>
    <row r="193" spans="1:19">
      <c r="A193" s="114" t="s">
        <v>39</v>
      </c>
      <c r="B193" s="115" t="s">
        <v>161</v>
      </c>
      <c r="C193" s="114">
        <v>1927</v>
      </c>
      <c r="D193" s="116">
        <v>2500000</v>
      </c>
      <c r="E193" s="117" t="s">
        <v>17</v>
      </c>
      <c r="F193" s="118"/>
      <c r="G193" s="118" t="s">
        <v>19</v>
      </c>
      <c r="H193" s="118"/>
      <c r="I193" s="118"/>
      <c r="J193" s="118" t="s">
        <v>74</v>
      </c>
      <c r="K193" s="119" t="s">
        <v>16</v>
      </c>
      <c r="L193" s="120" t="s">
        <v>21</v>
      </c>
      <c r="M193" s="121" t="s">
        <v>75</v>
      </c>
      <c r="N193" s="121" t="s">
        <v>76</v>
      </c>
      <c r="O193" s="144"/>
      <c r="P193" s="370">
        <v>3</v>
      </c>
      <c r="Q193" s="147">
        <f t="shared" si="138"/>
        <v>2.0999999999999996</v>
      </c>
      <c r="R193" s="148">
        <f t="shared" si="139"/>
        <v>10</v>
      </c>
      <c r="S193" s="2" t="s">
        <v>69</v>
      </c>
    </row>
    <row r="194" spans="1:19">
      <c r="A194" s="114" t="s">
        <v>39</v>
      </c>
      <c r="B194" s="115" t="s">
        <v>161</v>
      </c>
      <c r="C194" s="114">
        <v>1927</v>
      </c>
      <c r="D194" s="116">
        <v>2500000</v>
      </c>
      <c r="E194" s="117" t="s">
        <v>17</v>
      </c>
      <c r="F194" s="118"/>
      <c r="G194" s="118" t="s">
        <v>19</v>
      </c>
      <c r="H194" s="118"/>
      <c r="I194" s="118"/>
      <c r="J194" s="118" t="s">
        <v>74</v>
      </c>
      <c r="K194" s="119" t="s">
        <v>16</v>
      </c>
      <c r="L194" s="120" t="s">
        <v>21</v>
      </c>
      <c r="M194" s="121" t="s">
        <v>75</v>
      </c>
      <c r="N194" s="121" t="s">
        <v>76</v>
      </c>
      <c r="O194" s="144"/>
      <c r="P194" s="370">
        <v>3</v>
      </c>
      <c r="Q194" s="147">
        <f t="shared" si="138"/>
        <v>2.0999999999999996</v>
      </c>
      <c r="R194" s="148">
        <f t="shared" si="139"/>
        <v>10</v>
      </c>
      <c r="S194" s="2" t="s">
        <v>121</v>
      </c>
    </row>
    <row r="195" spans="1:19">
      <c r="A195" s="114" t="s">
        <v>39</v>
      </c>
      <c r="B195" s="115" t="s">
        <v>161</v>
      </c>
      <c r="C195" s="114">
        <v>1927</v>
      </c>
      <c r="D195" s="116">
        <v>2500000</v>
      </c>
      <c r="E195" s="117" t="s">
        <v>17</v>
      </c>
      <c r="F195" s="118"/>
      <c r="G195" s="118" t="s">
        <v>19</v>
      </c>
      <c r="H195" s="118"/>
      <c r="I195" s="118"/>
      <c r="J195" s="118" t="s">
        <v>74</v>
      </c>
      <c r="K195" s="119" t="s">
        <v>16</v>
      </c>
      <c r="L195" s="120" t="s">
        <v>21</v>
      </c>
      <c r="M195" s="121" t="s">
        <v>75</v>
      </c>
      <c r="N195" s="121" t="s">
        <v>76</v>
      </c>
      <c r="O195" s="144"/>
      <c r="P195" s="370">
        <v>3</v>
      </c>
      <c r="Q195" s="147">
        <f t="shared" si="138"/>
        <v>2.0999999999999996</v>
      </c>
      <c r="R195" s="148">
        <f t="shared" si="139"/>
        <v>10</v>
      </c>
      <c r="S195" s="2" t="s">
        <v>215</v>
      </c>
    </row>
    <row r="196" spans="1:19">
      <c r="A196" s="88" t="s">
        <v>40</v>
      </c>
      <c r="B196" s="87" t="s">
        <v>240</v>
      </c>
      <c r="C196" s="492">
        <v>1876</v>
      </c>
      <c r="D196" s="493">
        <v>1647000</v>
      </c>
      <c r="E196" s="263" t="s">
        <v>78</v>
      </c>
      <c r="F196" s="92"/>
      <c r="G196" s="92" t="s">
        <v>62</v>
      </c>
      <c r="H196" s="494"/>
      <c r="I196" s="495">
        <v>8</v>
      </c>
      <c r="J196" s="496" t="s">
        <v>20</v>
      </c>
      <c r="K196" s="497" t="s">
        <v>16</v>
      </c>
      <c r="L196" s="498" t="s">
        <v>237</v>
      </c>
      <c r="M196" s="499" t="s">
        <v>238</v>
      </c>
      <c r="N196" s="500" t="s">
        <v>239</v>
      </c>
      <c r="O196" s="501"/>
      <c r="P196" s="502">
        <v>50</v>
      </c>
      <c r="Q196" s="100">
        <f t="shared" ref="Q196" si="140">0.7*P196</f>
        <v>35</v>
      </c>
      <c r="R196" s="101">
        <f t="shared" ref="R196" si="141">(P196/0.3)</f>
        <v>166.66666666666669</v>
      </c>
      <c r="S196" s="2" t="s">
        <v>57</v>
      </c>
    </row>
    <row r="197" spans="1:19">
      <c r="A197" s="188" t="s">
        <v>40</v>
      </c>
      <c r="B197" s="189" t="s">
        <v>168</v>
      </c>
      <c r="C197" s="188">
        <v>1975</v>
      </c>
      <c r="D197" s="190">
        <v>26043966</v>
      </c>
      <c r="E197" s="191" t="s">
        <v>78</v>
      </c>
      <c r="F197" s="192"/>
      <c r="G197" s="192" t="s">
        <v>19</v>
      </c>
      <c r="H197" s="193">
        <v>25</v>
      </c>
      <c r="I197" s="194">
        <v>7</v>
      </c>
      <c r="J197" s="192" t="s">
        <v>74</v>
      </c>
      <c r="K197" s="195" t="s">
        <v>16</v>
      </c>
      <c r="L197" s="196" t="s">
        <v>41</v>
      </c>
      <c r="M197" s="197" t="s">
        <v>122</v>
      </c>
      <c r="N197" s="198" t="s">
        <v>123</v>
      </c>
      <c r="O197" s="199"/>
      <c r="P197" s="200">
        <v>0.5</v>
      </c>
      <c r="Q197" s="201">
        <f t="shared" ref="Q197:Q201" si="142">0.7*P197</f>
        <v>0.35</v>
      </c>
      <c r="R197" s="202">
        <f t="shared" ref="R197:R201" si="143">(P197/0.3)</f>
        <v>1.6666666666666667</v>
      </c>
      <c r="S197" s="2" t="s">
        <v>57</v>
      </c>
    </row>
    <row r="198" spans="1:19">
      <c r="A198" s="629" t="s">
        <v>300</v>
      </c>
      <c r="B198" s="53" t="s">
        <v>304</v>
      </c>
      <c r="C198" s="630" t="s">
        <v>305</v>
      </c>
      <c r="D198" s="631">
        <v>11558000</v>
      </c>
      <c r="E198" s="628" t="s">
        <v>67</v>
      </c>
      <c r="F198" s="35" t="s">
        <v>202</v>
      </c>
      <c r="G198" s="35" t="s">
        <v>15</v>
      </c>
      <c r="H198" s="632">
        <v>18.100000000000001</v>
      </c>
      <c r="I198" s="632">
        <v>2.5</v>
      </c>
      <c r="J198" s="35" t="s">
        <v>306</v>
      </c>
      <c r="K198" s="54" t="s">
        <v>16</v>
      </c>
      <c r="L198" s="633" t="s">
        <v>307</v>
      </c>
      <c r="M198" s="634" t="s">
        <v>302</v>
      </c>
      <c r="N198" s="635" t="s">
        <v>303</v>
      </c>
      <c r="O198" s="636"/>
      <c r="P198" s="637">
        <v>4</v>
      </c>
      <c r="Q198" s="638">
        <f t="shared" si="142"/>
        <v>2.8</v>
      </c>
      <c r="R198" s="639">
        <f t="shared" si="143"/>
        <v>13.333333333333334</v>
      </c>
      <c r="S198" s="2" t="s">
        <v>57</v>
      </c>
    </row>
    <row r="199" spans="1:19">
      <c r="A199" s="606" t="s">
        <v>300</v>
      </c>
      <c r="B199" s="390" t="s">
        <v>304</v>
      </c>
      <c r="C199" s="391">
        <v>1974</v>
      </c>
      <c r="D199" s="607">
        <v>45008400</v>
      </c>
      <c r="E199" s="393" t="s">
        <v>67</v>
      </c>
      <c r="F199" s="389"/>
      <c r="G199" s="389" t="s">
        <v>15</v>
      </c>
      <c r="H199" s="395">
        <v>18.100000000000001</v>
      </c>
      <c r="I199" s="395">
        <v>2.2000000000000002</v>
      </c>
      <c r="J199" s="389" t="s">
        <v>74</v>
      </c>
      <c r="K199" s="608" t="s">
        <v>16</v>
      </c>
      <c r="L199" s="609" t="s">
        <v>301</v>
      </c>
      <c r="M199" s="610" t="s">
        <v>302</v>
      </c>
      <c r="N199" s="611" t="s">
        <v>303</v>
      </c>
      <c r="O199" s="612"/>
      <c r="P199" s="401">
        <v>2.5</v>
      </c>
      <c r="Q199" s="430">
        <f t="shared" si="142"/>
        <v>1.75</v>
      </c>
      <c r="R199" s="431">
        <f t="shared" si="143"/>
        <v>8.3333333333333339</v>
      </c>
      <c r="S199" s="2" t="s">
        <v>57</v>
      </c>
    </row>
    <row r="200" spans="1:19">
      <c r="A200" s="613" t="s">
        <v>300</v>
      </c>
      <c r="B200" s="614" t="s">
        <v>259</v>
      </c>
      <c r="C200" s="615" t="s">
        <v>308</v>
      </c>
      <c r="D200" s="616">
        <v>37598000</v>
      </c>
      <c r="E200" s="617" t="s">
        <v>17</v>
      </c>
      <c r="F200" s="618" t="s">
        <v>202</v>
      </c>
      <c r="G200" s="618" t="s">
        <v>15</v>
      </c>
      <c r="H200" s="619">
        <v>23</v>
      </c>
      <c r="I200" s="619">
        <v>4.4000000000000004</v>
      </c>
      <c r="J200" s="618" t="s">
        <v>74</v>
      </c>
      <c r="K200" s="620" t="s">
        <v>16</v>
      </c>
      <c r="L200" s="621" t="s">
        <v>309</v>
      </c>
      <c r="M200" s="622" t="s">
        <v>302</v>
      </c>
      <c r="N200" s="623" t="s">
        <v>310</v>
      </c>
      <c r="O200" s="624"/>
      <c r="P200" s="625">
        <v>1</v>
      </c>
      <c r="Q200" s="626">
        <f t="shared" si="142"/>
        <v>0.7</v>
      </c>
      <c r="R200" s="627">
        <f t="shared" si="143"/>
        <v>3.3333333333333335</v>
      </c>
      <c r="S200" s="2" t="s">
        <v>57</v>
      </c>
    </row>
    <row r="201" spans="1:19">
      <c r="A201" s="613" t="s">
        <v>300</v>
      </c>
      <c r="B201" s="614" t="s">
        <v>259</v>
      </c>
      <c r="C201" s="615">
        <v>1970</v>
      </c>
      <c r="D201" s="616">
        <v>24240000</v>
      </c>
      <c r="E201" s="617" t="s">
        <v>67</v>
      </c>
      <c r="F201" s="618"/>
      <c r="G201" s="618" t="s">
        <v>15</v>
      </c>
      <c r="H201" s="619">
        <v>23</v>
      </c>
      <c r="I201" s="619">
        <v>4.4000000000000004</v>
      </c>
      <c r="J201" s="618" t="s">
        <v>74</v>
      </c>
      <c r="K201" s="620" t="s">
        <v>16</v>
      </c>
      <c r="L201" s="621" t="s">
        <v>309</v>
      </c>
      <c r="M201" s="622" t="s">
        <v>302</v>
      </c>
      <c r="N201" s="623" t="s">
        <v>310</v>
      </c>
      <c r="O201" s="624"/>
      <c r="P201" s="625">
        <v>3</v>
      </c>
      <c r="Q201" s="625">
        <f t="shared" si="142"/>
        <v>2.0999999999999996</v>
      </c>
      <c r="R201" s="627">
        <f t="shared" si="143"/>
        <v>10</v>
      </c>
      <c r="S201" s="2" t="s">
        <v>57</v>
      </c>
    </row>
    <row r="202" spans="1:19">
      <c r="A202" s="205" t="s">
        <v>217</v>
      </c>
      <c r="B202" s="204" t="s">
        <v>222</v>
      </c>
      <c r="C202" s="205">
        <v>1920</v>
      </c>
      <c r="D202" s="206">
        <v>48173138</v>
      </c>
      <c r="E202" s="209" t="s">
        <v>17</v>
      </c>
      <c r="F202" s="209"/>
      <c r="G202" s="209" t="s">
        <v>15</v>
      </c>
      <c r="H202" s="461">
        <v>24</v>
      </c>
      <c r="I202" s="208"/>
      <c r="J202" s="213" t="s">
        <v>218</v>
      </c>
      <c r="K202" s="5" t="s">
        <v>16</v>
      </c>
      <c r="L202" s="207" t="s">
        <v>219</v>
      </c>
      <c r="M202" s="216" t="s">
        <v>220</v>
      </c>
      <c r="N202" s="217" t="s">
        <v>221</v>
      </c>
      <c r="O202" s="269"/>
      <c r="P202" s="270">
        <v>9.5</v>
      </c>
      <c r="Q202" s="271">
        <f>0.7*P202</f>
        <v>6.6499999999999995</v>
      </c>
      <c r="R202" s="271">
        <f>(P202/0.3)</f>
        <v>31.666666666666668</v>
      </c>
      <c r="S202" s="2" t="s">
        <v>57</v>
      </c>
    </row>
    <row r="203" spans="1:19">
      <c r="A203" t="s">
        <v>175</v>
      </c>
      <c r="B203" s="367">
        <v>40602</v>
      </c>
      <c r="C203"/>
      <c r="D203"/>
      <c r="E203"/>
      <c r="F203"/>
      <c r="P203" s="471">
        <f>SUM(P2:P202)</f>
        <v>217.09999999999997</v>
      </c>
      <c r="Q203" s="472">
        <f>SUM(Q2:Q202)</f>
        <v>151.96999999999997</v>
      </c>
      <c r="R203" s="333">
        <f>SUM(R2:R202)</f>
        <v>743.50000000000011</v>
      </c>
    </row>
    <row r="204" spans="1:19">
      <c r="A204" t="s">
        <v>176</v>
      </c>
      <c r="B204" s="462">
        <f>ROWS($4:204)</f>
        <v>201</v>
      </c>
      <c r="C204"/>
      <c r="D204"/>
      <c r="E204"/>
      <c r="F204"/>
    </row>
    <row r="205" spans="1:19">
      <c r="C205"/>
      <c r="D205"/>
      <c r="E205"/>
      <c r="F205"/>
    </row>
    <row r="206" spans="1:19">
      <c r="C206"/>
      <c r="D206"/>
      <c r="E206"/>
      <c r="F206"/>
    </row>
    <row r="207" spans="1:19">
      <c r="C207"/>
      <c r="D207"/>
      <c r="E207"/>
      <c r="F207"/>
    </row>
    <row r="208" spans="1:19">
      <c r="C208"/>
      <c r="D208"/>
      <c r="E208"/>
      <c r="F208"/>
    </row>
    <row r="209" spans="3:6">
      <c r="C209"/>
      <c r="D209"/>
      <c r="E209"/>
      <c r="F209"/>
    </row>
    <row r="210" spans="3:6">
      <c r="C210"/>
      <c r="D210"/>
      <c r="E210"/>
      <c r="F210"/>
    </row>
    <row r="211" spans="3:6">
      <c r="C211"/>
      <c r="D211"/>
      <c r="E211"/>
      <c r="F211"/>
    </row>
    <row r="212" spans="3:6">
      <c r="C212"/>
      <c r="D212"/>
      <c r="E212"/>
      <c r="F212"/>
    </row>
    <row r="213" spans="3:6">
      <c r="C213"/>
      <c r="D213"/>
      <c r="E213"/>
      <c r="F213"/>
    </row>
    <row r="214" spans="3:6">
      <c r="C214"/>
      <c r="D214"/>
      <c r="E214"/>
      <c r="F214"/>
    </row>
    <row r="215" spans="3:6">
      <c r="C215"/>
      <c r="D215"/>
      <c r="E215"/>
      <c r="F215"/>
    </row>
    <row r="216" spans="3:6">
      <c r="C216"/>
      <c r="D216"/>
      <c r="E216"/>
      <c r="F216"/>
    </row>
    <row r="217" spans="3:6">
      <c r="C217"/>
      <c r="D217"/>
      <c r="E217"/>
      <c r="F217"/>
    </row>
    <row r="218" spans="3:6">
      <c r="C218"/>
      <c r="D218"/>
      <c r="E218"/>
      <c r="F218"/>
    </row>
    <row r="219" spans="3:6">
      <c r="C219"/>
      <c r="D219"/>
      <c r="E219"/>
      <c r="F219"/>
    </row>
    <row r="220" spans="3:6">
      <c r="C220"/>
      <c r="D220"/>
      <c r="E220"/>
      <c r="F220"/>
    </row>
    <row r="221" spans="3:6">
      <c r="C221"/>
      <c r="D221"/>
      <c r="E221"/>
      <c r="F221"/>
    </row>
    <row r="222" spans="3:6">
      <c r="C222"/>
      <c r="D222"/>
      <c r="E222"/>
      <c r="F222"/>
    </row>
    <row r="223" spans="3:6">
      <c r="C223"/>
      <c r="D223"/>
      <c r="E223"/>
      <c r="F223"/>
    </row>
    <row r="224" spans="3:6">
      <c r="C224"/>
      <c r="D224"/>
      <c r="E224"/>
      <c r="F224"/>
    </row>
    <row r="225" spans="3:6">
      <c r="C225"/>
      <c r="D225"/>
      <c r="E225"/>
      <c r="F225"/>
    </row>
    <row r="226" spans="3:6">
      <c r="C226"/>
      <c r="D226"/>
      <c r="E226"/>
      <c r="F226"/>
    </row>
    <row r="227" spans="3:6">
      <c r="C227"/>
      <c r="D227"/>
      <c r="E227"/>
      <c r="F227"/>
    </row>
    <row r="228" spans="3:6">
      <c r="C228"/>
      <c r="D228"/>
      <c r="E228"/>
      <c r="F228"/>
    </row>
    <row r="229" spans="3:6">
      <c r="C229"/>
      <c r="D229"/>
      <c r="E229"/>
      <c r="F229"/>
    </row>
    <row r="230" spans="3:6">
      <c r="C230"/>
      <c r="D230"/>
      <c r="E230"/>
      <c r="F230"/>
    </row>
    <row r="231" spans="3:6">
      <c r="C231"/>
      <c r="D231"/>
      <c r="E231"/>
      <c r="F231"/>
    </row>
    <row r="232" spans="3:6">
      <c r="C232"/>
      <c r="D232"/>
      <c r="E232"/>
      <c r="F232"/>
    </row>
    <row r="233" spans="3:6">
      <c r="C233"/>
      <c r="D233"/>
      <c r="E233"/>
      <c r="F233"/>
    </row>
    <row r="234" spans="3:6">
      <c r="C234"/>
      <c r="D234"/>
      <c r="E234"/>
      <c r="F234"/>
    </row>
    <row r="235" spans="3:6">
      <c r="C235"/>
      <c r="D235"/>
      <c r="E235"/>
      <c r="F235"/>
    </row>
    <row r="236" spans="3:6">
      <c r="C236"/>
      <c r="D236"/>
      <c r="E236"/>
      <c r="F236"/>
    </row>
    <row r="237" spans="3:6">
      <c r="C237"/>
      <c r="D237"/>
      <c r="E237"/>
      <c r="F237"/>
    </row>
    <row r="238" spans="3:6">
      <c r="C238"/>
      <c r="D238"/>
      <c r="E238"/>
      <c r="F238"/>
    </row>
    <row r="239" spans="3:6">
      <c r="C239"/>
      <c r="D239"/>
      <c r="E239"/>
      <c r="F239"/>
    </row>
    <row r="240" spans="3:6">
      <c r="C240"/>
      <c r="D240"/>
      <c r="E240"/>
      <c r="F240"/>
    </row>
    <row r="241" spans="1:6">
      <c r="C241"/>
      <c r="D241"/>
      <c r="E241"/>
      <c r="F241"/>
    </row>
    <row r="242" spans="1:6">
      <c r="C242"/>
      <c r="D242"/>
      <c r="E242"/>
      <c r="F242"/>
    </row>
    <row r="243" spans="1:6">
      <c r="C243"/>
      <c r="D243"/>
      <c r="E243"/>
      <c r="F243"/>
    </row>
    <row r="244" spans="1:6">
      <c r="C244"/>
      <c r="D244"/>
      <c r="E244"/>
      <c r="F244"/>
    </row>
    <row r="245" spans="1:6">
      <c r="C245"/>
      <c r="D245"/>
      <c r="E245"/>
      <c r="F245"/>
    </row>
    <row r="246" spans="1:6">
      <c r="C246"/>
      <c r="D246"/>
      <c r="E246"/>
      <c r="F246"/>
    </row>
    <row r="247" spans="1:6">
      <c r="C247"/>
      <c r="D247"/>
      <c r="E247"/>
      <c r="F247"/>
    </row>
    <row r="248" spans="1:6">
      <c r="C248"/>
      <c r="D248"/>
      <c r="E248"/>
      <c r="F248"/>
    </row>
    <row r="249" spans="1:6">
      <c r="A249" t="s">
        <v>311</v>
      </c>
      <c r="C249"/>
      <c r="D249"/>
      <c r="E249"/>
      <c r="F249"/>
    </row>
    <row r="250" spans="1:6">
      <c r="C250"/>
      <c r="D250"/>
      <c r="E250"/>
      <c r="F250"/>
    </row>
    <row r="251" spans="1:6" ht="15" customHeight="1">
      <c r="C251"/>
      <c r="D251"/>
      <c r="E251"/>
      <c r="F251"/>
    </row>
    <row r="252" spans="1:6">
      <c r="C252"/>
      <c r="D252"/>
      <c r="E252"/>
      <c r="F252"/>
    </row>
    <row r="253" spans="1:6">
      <c r="C253"/>
      <c r="D253"/>
      <c r="E253"/>
      <c r="F253"/>
    </row>
    <row r="254" spans="1:6">
      <c r="C254"/>
      <c r="D254"/>
      <c r="E254"/>
      <c r="F254"/>
    </row>
    <row r="255" spans="1:6">
      <c r="C255"/>
      <c r="D255"/>
      <c r="E255"/>
      <c r="F255"/>
    </row>
    <row r="256" spans="1:6">
      <c r="C256"/>
      <c r="D256"/>
      <c r="E256"/>
      <c r="F256"/>
    </row>
    <row r="257" spans="3:6">
      <c r="C257"/>
      <c r="D257"/>
      <c r="E257"/>
      <c r="F257"/>
    </row>
    <row r="258" spans="3:6">
      <c r="C258"/>
      <c r="D258"/>
      <c r="E258"/>
      <c r="F258"/>
    </row>
    <row r="259" spans="3:6">
      <c r="C259"/>
      <c r="D259"/>
      <c r="E259"/>
      <c r="F259"/>
    </row>
    <row r="260" spans="3:6">
      <c r="C260"/>
      <c r="D260"/>
      <c r="E260"/>
      <c r="F260"/>
    </row>
    <row r="261" spans="3:6">
      <c r="C261"/>
      <c r="D261"/>
      <c r="E261"/>
      <c r="F261"/>
    </row>
    <row r="262" spans="3:6">
      <c r="C262"/>
      <c r="D262"/>
      <c r="E262"/>
      <c r="F262"/>
    </row>
    <row r="263" spans="3:6">
      <c r="C263"/>
      <c r="D263"/>
      <c r="E263"/>
      <c r="F263"/>
    </row>
    <row r="264" spans="3:6">
      <c r="C264"/>
      <c r="D264"/>
      <c r="E264"/>
      <c r="F264"/>
    </row>
    <row r="265" spans="3:6">
      <c r="C265"/>
      <c r="D265"/>
      <c r="E265"/>
      <c r="F265"/>
    </row>
    <row r="266" spans="3:6">
      <c r="C266"/>
      <c r="D266"/>
      <c r="E266"/>
      <c r="F266"/>
    </row>
    <row r="267" spans="3:6">
      <c r="C267"/>
      <c r="D267"/>
      <c r="E267"/>
      <c r="F267"/>
    </row>
    <row r="268" spans="3:6">
      <c r="C268"/>
      <c r="D268"/>
      <c r="E268"/>
      <c r="F268"/>
    </row>
    <row r="269" spans="3:6">
      <c r="C269"/>
      <c r="D269"/>
      <c r="E269"/>
      <c r="F269"/>
    </row>
    <row r="270" spans="3:6">
      <c r="C270"/>
      <c r="D270"/>
      <c r="E270"/>
      <c r="F270"/>
    </row>
    <row r="271" spans="3:6">
      <c r="C271"/>
      <c r="D271"/>
      <c r="E271"/>
      <c r="F271"/>
    </row>
    <row r="272" spans="3:6">
      <c r="C272"/>
      <c r="D272"/>
      <c r="E272"/>
      <c r="F272"/>
    </row>
    <row r="273" spans="3:6">
      <c r="C273"/>
      <c r="D273"/>
      <c r="E273"/>
      <c r="F273"/>
    </row>
    <row r="274" spans="3:6">
      <c r="C274"/>
      <c r="D274"/>
      <c r="E274"/>
      <c r="F274"/>
    </row>
    <row r="275" spans="3:6">
      <c r="C275"/>
      <c r="D275"/>
      <c r="E275"/>
      <c r="F275"/>
    </row>
    <row r="276" spans="3:6">
      <c r="C276"/>
      <c r="D276"/>
      <c r="E276"/>
      <c r="F276"/>
    </row>
    <row r="277" spans="3:6">
      <c r="C277"/>
      <c r="D277"/>
      <c r="E277"/>
      <c r="F277"/>
    </row>
    <row r="278" spans="3:6">
      <c r="C278"/>
      <c r="D278"/>
      <c r="E278"/>
      <c r="F278"/>
    </row>
    <row r="279" spans="3:6">
      <c r="C279"/>
      <c r="D279"/>
      <c r="E279"/>
      <c r="F279"/>
    </row>
    <row r="280" spans="3:6">
      <c r="C280"/>
      <c r="D280"/>
      <c r="E280"/>
      <c r="F280"/>
    </row>
    <row r="281" spans="3:6">
      <c r="C281"/>
      <c r="D281"/>
      <c r="E281"/>
      <c r="F281"/>
    </row>
    <row r="282" spans="3:6">
      <c r="C282"/>
      <c r="D282"/>
      <c r="E282"/>
      <c r="F282"/>
    </row>
    <row r="283" spans="3:6">
      <c r="C283"/>
      <c r="D283"/>
      <c r="E283"/>
      <c r="F283"/>
    </row>
    <row r="284" spans="3:6">
      <c r="C284"/>
      <c r="D284"/>
      <c r="E284"/>
      <c r="F284"/>
    </row>
    <row r="285" spans="3:6">
      <c r="C285"/>
      <c r="D285"/>
      <c r="E285"/>
      <c r="F285"/>
    </row>
    <row r="286" spans="3:6">
      <c r="C286"/>
      <c r="D286"/>
      <c r="E286"/>
      <c r="F286"/>
    </row>
    <row r="287" spans="3:6">
      <c r="C287"/>
      <c r="D287"/>
      <c r="E287"/>
      <c r="F287"/>
    </row>
    <row r="288" spans="3:6">
      <c r="C288"/>
      <c r="D288"/>
      <c r="E288"/>
      <c r="F288"/>
    </row>
    <row r="289" spans="3:6">
      <c r="C289"/>
      <c r="D289"/>
      <c r="E289"/>
      <c r="F289"/>
    </row>
    <row r="290" spans="3:6">
      <c r="C290"/>
      <c r="D290"/>
      <c r="E290"/>
      <c r="F290"/>
    </row>
    <row r="291" spans="3:6">
      <c r="C291"/>
      <c r="D291"/>
      <c r="E291"/>
      <c r="F291"/>
    </row>
    <row r="292" spans="3:6">
      <c r="C292"/>
      <c r="D292"/>
      <c r="E292"/>
      <c r="F292"/>
    </row>
    <row r="293" spans="3:6">
      <c r="C293"/>
      <c r="D293"/>
      <c r="E293"/>
      <c r="F293"/>
    </row>
    <row r="294" spans="3:6">
      <c r="C294"/>
      <c r="D294"/>
      <c r="E294"/>
      <c r="F294"/>
    </row>
    <row r="295" spans="3:6">
      <c r="C295"/>
      <c r="D295"/>
      <c r="E295"/>
      <c r="F295"/>
    </row>
    <row r="296" spans="3:6">
      <c r="C296"/>
      <c r="D296"/>
      <c r="E296"/>
      <c r="F296"/>
    </row>
    <row r="297" spans="3:6">
      <c r="C297"/>
      <c r="D297"/>
      <c r="E297"/>
      <c r="F297"/>
    </row>
    <row r="298" spans="3:6">
      <c r="C298"/>
      <c r="D298"/>
      <c r="E298"/>
      <c r="F298"/>
    </row>
    <row r="299" spans="3:6">
      <c r="C299"/>
      <c r="D299"/>
      <c r="E299"/>
      <c r="F299"/>
    </row>
    <row r="300" spans="3:6">
      <c r="C300"/>
      <c r="D300"/>
      <c r="E300"/>
      <c r="F300"/>
    </row>
    <row r="301" spans="3:6">
      <c r="C301"/>
      <c r="D301"/>
      <c r="E301"/>
      <c r="F301"/>
    </row>
    <row r="302" spans="3:6">
      <c r="C302"/>
      <c r="D302"/>
      <c r="E302"/>
      <c r="F302"/>
    </row>
    <row r="303" spans="3:6">
      <c r="C303"/>
      <c r="D303"/>
      <c r="E303"/>
      <c r="F303"/>
    </row>
    <row r="304" spans="3:6">
      <c r="C304"/>
      <c r="D304"/>
      <c r="E304"/>
      <c r="F304"/>
    </row>
    <row r="305" spans="3:6">
      <c r="C305"/>
      <c r="D305"/>
      <c r="E305"/>
      <c r="F305"/>
    </row>
    <row r="306" spans="3:6">
      <c r="C306"/>
      <c r="D306"/>
      <c r="E306"/>
      <c r="F306"/>
    </row>
    <row r="307" spans="3:6">
      <c r="C307"/>
      <c r="D307"/>
      <c r="E307"/>
      <c r="F307"/>
    </row>
    <row r="308" spans="3:6">
      <c r="C308"/>
      <c r="D308"/>
      <c r="E308"/>
      <c r="F308"/>
    </row>
    <row r="309" spans="3:6">
      <c r="C309"/>
      <c r="D309"/>
      <c r="E309"/>
      <c r="F309"/>
    </row>
    <row r="310" spans="3:6">
      <c r="C310"/>
      <c r="D310"/>
      <c r="E310"/>
      <c r="F310"/>
    </row>
    <row r="311" spans="3:6">
      <c r="C311"/>
      <c r="D311"/>
      <c r="E311"/>
      <c r="F311"/>
    </row>
    <row r="312" spans="3:6">
      <c r="C312"/>
      <c r="D312"/>
      <c r="E312"/>
      <c r="F312"/>
    </row>
    <row r="313" spans="3:6">
      <c r="C313"/>
      <c r="D313"/>
      <c r="E313"/>
      <c r="F313"/>
    </row>
    <row r="314" spans="3:6">
      <c r="C314"/>
      <c r="D314"/>
      <c r="E314"/>
      <c r="F314"/>
    </row>
    <row r="315" spans="3:6">
      <c r="C315"/>
      <c r="D315"/>
      <c r="E315"/>
      <c r="F315"/>
    </row>
  </sheetData>
  <hyperlinks>
    <hyperlink ref="L190" r:id="rId1" location="37"/>
    <hyperlink ref="L197" r:id="rId2" location="419" display="http://www.the-coincollector.com/Coinscans/norway.htm - 419"/>
    <hyperlink ref="L52" r:id="rId3" location="67" display="http://www.the-coincollector.com/Coinscans/belgium.htm - 67"/>
    <hyperlink ref="L25" r:id="rId4" location="2886" display="http://www.the-coincollector.com/Coinscans/austria.htm - 2886"/>
    <hyperlink ref="L24" r:id="rId5" location="2886" display="http://www.the-coincollector.com/Coinscans/austria.htm - 2886"/>
    <hyperlink ref="L35" r:id="rId6" location="2886" display="http://www.the-coincollector.com/Coinscans/austria.htm - 2886"/>
    <hyperlink ref="L26" r:id="rId7" location="2886" display="http://www.the-coincollector.com/Coinscans/austria.htm - 2886"/>
    <hyperlink ref="L14" r:id="rId8" location="2878" display="http://www.the-coincollector.com/Coinscans/austria.htm - 2878"/>
    <hyperlink ref="L16" r:id="rId9" location="2878" display="http://www.the-coincollector.com/Coinscans/austria.htm - 2878"/>
    <hyperlink ref="L18" r:id="rId10" location="2878" display="http://www.the-coincollector.com/Coinscans/austria.htm - 2878"/>
    <hyperlink ref="L11" r:id="rId11" location="2878" display="http://www.the-coincollector.com/Coinscans/austria.htm - 2878"/>
    <hyperlink ref="L6" r:id="rId12" location="2878" display="http://www.the-coincollector.com/Coinscans/austria.htm - 2878"/>
    <hyperlink ref="L5" r:id="rId13" location="2878" display="http://www.the-coincollector.com/Coinscans/austria.htm - 2878"/>
    <hyperlink ref="L15" r:id="rId14" location="2878" display="http://www.the-coincollector.com/Coinscans/austria.htm - 2878"/>
    <hyperlink ref="L12" r:id="rId15" location="2878" display="http://www.the-coincollector.com/Coinscans/austria.htm - 2878"/>
    <hyperlink ref="L10" r:id="rId16" location="2878" display="http://www.the-coincollector.com/Coinscans/austria.htm - 2878"/>
    <hyperlink ref="L17" r:id="rId17" location="2878" display="http://www.the-coincollector.com/Coinscans/austria.htm - 2878"/>
    <hyperlink ref="L7" r:id="rId18" location="2878" display="http://www.the-coincollector.com/Coinscans/austria.htm - 2878"/>
    <hyperlink ref="L13" r:id="rId19" location="2878" display="http://www.the-coincollector.com/Coinscans/austria.htm - 2878"/>
    <hyperlink ref="L8" r:id="rId20" location="2878" display="http://www.the-coincollector.com/Coinscans/austria.htm - 2878"/>
    <hyperlink ref="L191" r:id="rId21" location="37"/>
    <hyperlink ref="L192" r:id="rId22" location="37"/>
    <hyperlink ref="L193" r:id="rId23" location="37"/>
    <hyperlink ref="L194" r:id="rId24" location="37"/>
    <hyperlink ref="L195" r:id="rId25" location="37"/>
    <hyperlink ref="L46" r:id="rId26" location="2889a" display="http://www.the-coincollector.com/Coinscans/austria.htm - 2889a"/>
    <hyperlink ref="L47" r:id="rId27" location="2889a" display="http://www.the-coincollector.com/Coinscans/austria.htm - 2889a"/>
    <hyperlink ref="L9" r:id="rId28" location="2878" display="http://www.the-coincollector.com/Coinscans/austria.htm - 2878"/>
    <hyperlink ref="L19" r:id="rId29" location="2878" display="http://www.the-coincollector.com/Coinscans/austria.htm - 2878"/>
    <hyperlink ref="L199" r:id="rId30" location="23a_1" display="http://www.the-coincollector.com/Coinscans/switserland.htm - 23a_1"/>
    <hyperlink ref="L198" r:id="rId31" location="23" display="http://www.the-coincollector.com/Coinscans/switserland.htm - 23"/>
    <hyperlink ref="L200" r:id="rId32" location="24a_1" display="http://www.the-coincollector.com/Coinscans/switserland.htm - 24a_1"/>
    <hyperlink ref="L201" r:id="rId33" location="24a_1" display="http://www.the-coincollector.com/Coinscans/switserland.htm - 24a_1"/>
  </hyperlinks>
  <pageMargins left="0.7" right="0.7" top="0.75" bottom="0.75" header="0.3" footer="0.3"/>
  <pageSetup paperSize="9" orientation="portrait" r:id="rId34"/>
  <legacyDrawing r:id="rId35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C1" workbookViewId="0">
      <pane ySplit="1" topLeftCell="A2" activePane="bottomLeft" state="frozen"/>
      <selection pane="bottomLeft" activeCell="D7" sqref="D7"/>
    </sheetView>
  </sheetViews>
  <sheetFormatPr defaultRowHeight="15"/>
  <cols>
    <col min="1" max="1" width="3.85546875" customWidth="1"/>
    <col min="2" max="3" width="3.5703125" customWidth="1"/>
    <col min="8" max="8" width="10.140625" customWidth="1"/>
    <col min="16" max="16" width="10.5703125" customWidth="1"/>
    <col min="17" max="17" width="14" customWidth="1"/>
    <col min="18" max="18" width="10.140625" customWidth="1"/>
    <col min="21" max="21" width="6.5703125" style="122" customWidth="1"/>
    <col min="22" max="22" width="6.42578125" style="122" customWidth="1"/>
  </cols>
  <sheetData>
    <row r="1" spans="1:22" ht="39.75">
      <c r="C1" t="s">
        <v>83</v>
      </c>
      <c r="D1" s="3" t="s">
        <v>0</v>
      </c>
      <c r="E1" s="4" t="s">
        <v>1</v>
      </c>
      <c r="F1" s="295" t="s">
        <v>44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47</v>
      </c>
      <c r="R1" s="7" t="s">
        <v>48</v>
      </c>
      <c r="S1" s="4" t="s">
        <v>12</v>
      </c>
      <c r="T1" s="307" t="s">
        <v>131</v>
      </c>
      <c r="U1" s="298" t="s">
        <v>13</v>
      </c>
      <c r="V1" s="297" t="s">
        <v>14</v>
      </c>
    </row>
    <row r="2" spans="1:22" s="122" customFormat="1" ht="30.75" customHeight="1">
      <c r="A2" s="6"/>
      <c r="B2" s="1">
        <v>1</v>
      </c>
      <c r="C2" s="2"/>
      <c r="D2" s="640" t="s">
        <v>132</v>
      </c>
      <c r="E2" s="641"/>
      <c r="F2" s="642" t="s">
        <v>133</v>
      </c>
      <c r="G2" s="643"/>
      <c r="H2" s="299" t="s">
        <v>134</v>
      </c>
      <c r="I2" s="644" t="s">
        <v>35</v>
      </c>
      <c r="J2" s="645"/>
      <c r="K2" s="299"/>
      <c r="L2" s="299"/>
      <c r="M2" s="299"/>
      <c r="N2" s="300"/>
      <c r="O2" s="301"/>
      <c r="P2" s="301"/>
      <c r="Q2" s="301"/>
      <c r="R2" s="302"/>
      <c r="S2" s="303"/>
      <c r="T2" s="304"/>
      <c r="U2" s="304"/>
      <c r="V2" s="304"/>
    </row>
    <row r="3" spans="1:22" s="122" customFormat="1">
      <c r="A3" s="6"/>
      <c r="B3" s="1"/>
      <c r="C3" s="2">
        <v>1</v>
      </c>
      <c r="D3" s="283" t="s">
        <v>42</v>
      </c>
      <c r="E3" s="284">
        <v>3</v>
      </c>
      <c r="F3" s="296" t="s">
        <v>43</v>
      </c>
      <c r="G3" s="285">
        <v>1912</v>
      </c>
      <c r="H3" s="286">
        <v>8533000</v>
      </c>
      <c r="I3" s="287" t="s">
        <v>78</v>
      </c>
      <c r="J3" s="288" t="s">
        <v>127</v>
      </c>
      <c r="K3" s="289" t="s">
        <v>15</v>
      </c>
      <c r="L3" s="289">
        <v>28</v>
      </c>
      <c r="M3" s="289">
        <v>8</v>
      </c>
      <c r="N3" s="289" t="s">
        <v>26</v>
      </c>
      <c r="O3" s="290" t="s">
        <v>16</v>
      </c>
      <c r="P3" s="290" t="s">
        <v>128</v>
      </c>
      <c r="Q3" s="291" t="s">
        <v>129</v>
      </c>
      <c r="R3" s="292" t="s">
        <v>130</v>
      </c>
      <c r="S3" s="293"/>
      <c r="T3" s="294">
        <v>20</v>
      </c>
      <c r="U3" s="305">
        <f t="shared" ref="U3" si="0">0.7*T3</f>
        <v>14</v>
      </c>
      <c r="V3" s="306">
        <f t="shared" ref="V3" si="1">(T3/0.3)</f>
        <v>66.666666666666671</v>
      </c>
    </row>
  </sheetData>
  <mergeCells count="3">
    <mergeCell ref="D2:E2"/>
    <mergeCell ref="F2:G2"/>
    <mergeCell ref="I2:J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fleur-de coin</vt:lpstr>
      <vt:lpstr>te koop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Leo Daman</cp:lastModifiedBy>
  <dcterms:created xsi:type="dcterms:W3CDTF">2009-10-13T18:57:08Z</dcterms:created>
  <dcterms:modified xsi:type="dcterms:W3CDTF">2011-03-02T10:49:57Z</dcterms:modified>
</cp:coreProperties>
</file>